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tio\FireSync\Communications\Website\Grape Research Grants\"/>
    </mc:Choice>
  </mc:AlternateContent>
  <xr:revisionPtr revIDLastSave="0" documentId="13_ncr:1_{78BBB126-6D1D-4A3E-9A80-900638E91EA9}" xr6:coauthVersionLast="47" xr6:coauthVersionMax="47" xr10:uidLastSave="{00000000-0000-0000-0000-000000000000}"/>
  <bookViews>
    <workbookView xWindow="28680" yWindow="-120" windowWidth="29040" windowHeight="15720" xr2:uid="{B87F3661-DC27-4983-8573-EB8BA2423EC3}"/>
  </bookViews>
  <sheets>
    <sheet name="Federal &amp; State Grants 2021" sheetId="6" r:id="rId1"/>
    <sheet name="Federal &amp; State Grants 2020" sheetId="1" r:id="rId2"/>
    <sheet name="USDA-ARS Funding by Location" sheetId="2" r:id="rId3"/>
    <sheet name="USDA-ARS Projects by Location" sheetId="4" r:id="rId4"/>
    <sheet name="USDA-ARS Research Agreements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2" l="1"/>
  <c r="B18" i="2"/>
  <c r="B17" i="2"/>
  <c r="B16" i="2"/>
  <c r="B15" i="2"/>
  <c r="B13" i="2"/>
  <c r="B12" i="2"/>
  <c r="B11" i="2"/>
  <c r="B10" i="2"/>
  <c r="B9" i="2"/>
  <c r="B26" i="2" s="1"/>
</calcChain>
</file>

<file path=xl/sharedStrings.xml><?xml version="1.0" encoding="utf-8"?>
<sst xmlns="http://schemas.openxmlformats.org/spreadsheetml/2006/main" count="1547" uniqueCount="948">
  <si>
    <t> Project Title</t>
  </si>
  <si>
    <t>Award Number</t>
  </si>
  <si>
    <t>Recipient Organization</t>
  </si>
  <si>
    <t>Project Start Date</t>
  </si>
  <si>
    <t>Project End Date</t>
  </si>
  <si>
    <t>Variety Evaluation, Crop Management, and Precision Agriculture Research for the Semiarid Northern Great Plains</t>
  </si>
  <si>
    <t>SAES - NORTH DAKOTA STATE UNIVERSITY</t>
  </si>
  <si>
    <t>Pradhan, Gautam</t>
  </si>
  <si>
    <t>Exploring factors affecting foraging success and nontarget impacts of a newly introduced biological control agent</t>
  </si>
  <si>
    <t>NIFA - AFRI</t>
  </si>
  <si>
    <t>2020-67034-31769</t>
  </si>
  <si>
    <t>SAES - OREGON STATE UNIVERSITY</t>
  </si>
  <si>
    <t>Paul, Ryan</t>
  </si>
  <si>
    <t>The Impact of Natural Resource- and Agriculture-Based Tourism on Community Sustainability</t>
  </si>
  <si>
    <t>NIFA - HATCH</t>
  </si>
  <si>
    <t>Not applicable</t>
  </si>
  <si>
    <t>SAES - MICHIGAN STATE UNIVERSITY</t>
  </si>
  <si>
    <t>Expanding benefits of gene editing to minor crops with low regeneration efficiency by using a plant growth-regulator with enhanced activity</t>
  </si>
  <si>
    <t>2020-67013-31545</t>
  </si>
  <si>
    <t>SAES - UNIVERSITY OF CALIFORNIA AT DAVIS</t>
  </si>
  <si>
    <t>Tricoli, David</t>
  </si>
  <si>
    <t>Advancing sustainability of apple scab management through integration of alternative approaches</t>
  </si>
  <si>
    <t>NIFA-AFRI</t>
  </si>
  <si>
    <t>2020-67034-31720</t>
  </si>
  <si>
    <t>SAES - NEW YORK STATE AGRICULTURAL EXPERIMENT STATION</t>
  </si>
  <si>
    <t>Ayer, Katrin</t>
  </si>
  <si>
    <t>Improving Northeast Berry Quality for Value-Added Markets</t>
  </si>
  <si>
    <t>2020-68008-31462</t>
  </si>
  <si>
    <t>SAES - UNIVERSITY OF MAINE</t>
  </si>
  <si>
    <t>Calderwood, Lily</t>
  </si>
  <si>
    <t>How do Grapevines Cope with Grass Competition: Integrating Physiological and Omic Approaches</t>
  </si>
  <si>
    <t>2020-67034-31884</t>
  </si>
  <si>
    <t>PENNSYLVANIA STATE UNIVERSITY, THE</t>
  </si>
  <si>
    <t>Fleishman, Suzanne</t>
  </si>
  <si>
    <t>SAES - TEXAS A&amp;M UNIVERSITY</t>
  </si>
  <si>
    <t>Gonzalez, Carlos</t>
  </si>
  <si>
    <t>Bioactivity-Guided Discovery of Effective Anticancer and Antioxidant Compounds in Muscadine Grapes (Muscadinia rotundifolia).</t>
  </si>
  <si>
    <t>NIFA- OTHER</t>
  </si>
  <si>
    <t>2020-38821-31086</t>
  </si>
  <si>
    <t>1890 - FLORIDA A&amp;M UNIVERSITY</t>
  </si>
  <si>
    <t>El-Sharkawy, Islam</t>
  </si>
  <si>
    <t>Research on Precision Agriculture, Automation and Mechanization for Specialty Crop Production</t>
  </si>
  <si>
    <t>SAES - WASHINGTON STATE UNIVERSITY</t>
  </si>
  <si>
    <t>Zhang, Qin</t>
  </si>
  <si>
    <t>Undergraduate Experience in Viticulture and Enology: From Vines to Table</t>
  </si>
  <si>
    <t>NIFA -</t>
  </si>
  <si>
    <t>2020-67037-31076</t>
  </si>
  <si>
    <t>Campbell, Michael</t>
  </si>
  <si>
    <t>Enhancing the Sustainability of Grape Breeding Program Through Research, Education and Extension</t>
  </si>
  <si>
    <t>NIFA - OTHER</t>
  </si>
  <si>
    <t>2020-70001-31291</t>
  </si>
  <si>
    <t>MISSOURI STATE UNIVERSITY</t>
  </si>
  <si>
    <t>Hwang, Chin-Feng</t>
  </si>
  <si>
    <t>Imparting Research And Education In Phyto-nutraceuticals To Increase Minority Participation In FANH Sciences</t>
  </si>
  <si>
    <t>2020-38821-31128</t>
  </si>
  <si>
    <t>1890 - SOUTHERN UNIVERSITY AND A&amp;M COLLEGE</t>
  </si>
  <si>
    <t>Kambiranda, Devaiah</t>
  </si>
  <si>
    <t>Impact of Micro-Rates of Dicamba or 2,4-D Choline on Sensitive Soybean Types in Nebraska</t>
  </si>
  <si>
    <t>SAES - UNIVERSITY OF NEBRASKA</t>
  </si>
  <si>
    <t>Knezevic, S</t>
  </si>
  <si>
    <t>Management of the Brown Marmorated Stink Bug</t>
  </si>
  <si>
    <t>SAES - VIRGINIA POLYTECHNIC INSTITUTE AND STATE UNIVERSITY</t>
  </si>
  <si>
    <t>Pfeiffer, D</t>
  </si>
  <si>
    <t>Bioavailable Gut Microbial Metabolites Potentiate The Beta-Cell Stimulatory And Anti-Obesity Activities Of Poorly-Bioavailable Cocoa Flavanols</t>
  </si>
  <si>
    <t>2020-67017-30846</t>
  </si>
  <si>
    <t>SAES - NORTH CAROLINA STATE UNIVERSITY</t>
  </si>
  <si>
    <t>Neilson, Andrew</t>
  </si>
  <si>
    <t>Agricultural and Rural Finance Markets in Transition</t>
  </si>
  <si>
    <t>SAES - UNIVERSITY OF FLORIDA</t>
  </si>
  <si>
    <t>Kropp, J</t>
  </si>
  <si>
    <t>Plant-animal interactions in a changing world</t>
  </si>
  <si>
    <t>SAES - SOUTH DAKOTA STATE UNIVERSITY</t>
  </si>
  <si>
    <t>Razafindratsima, Onja</t>
  </si>
  <si>
    <t>Not Applicable</t>
  </si>
  <si>
    <t>Phytobacteria and Their Phages</t>
  </si>
  <si>
    <t>Exploring the Etiology of Berry Shrivel</t>
  </si>
  <si>
    <t>AVF</t>
  </si>
  <si>
    <t>Almeida	, Rodrigo</t>
  </si>
  <si>
    <t>Bartlett, Megan</t>
  </si>
  <si>
    <t>Evaluating Candidate Traits for Drought Tolerance</t>
  </si>
  <si>
    <t>UC Davis Viticulture &amp; Enology “On the Road”</t>
  </si>
  <si>
    <t>Block, Karen</t>
  </si>
  <si>
    <t>Salt Stress &amp; Soil Amendments</t>
  </si>
  <si>
    <t>Brillante, Luca</t>
  </si>
  <si>
    <t>CSUF</t>
  </si>
  <si>
    <t>Organic Mealybug Control</t>
  </si>
  <si>
    <t>Controlling Grapevine Trunk Diseases in California</t>
  </si>
  <si>
    <t>Eskalen, Akif</t>
  </si>
  <si>
    <t>Goodell, Barry</t>
  </si>
  <si>
    <t>UMASS</t>
  </si>
  <si>
    <t>Role of LMW Fungal Metabolites in Eutypa Dieback</t>
  </si>
  <si>
    <t>UC BERKELEY</t>
  </si>
  <si>
    <t>UC DAVIS</t>
  </si>
  <si>
    <t>Soil Health in Vineyards</t>
  </si>
  <si>
    <t>Lazcano, Cristina</t>
  </si>
  <si>
    <t>Developing SIF as an Indicator of Grapevine Water Stress</t>
  </si>
  <si>
    <t>McElrone, Andrew</t>
  </si>
  <si>
    <t>USDA-ARS</t>
  </si>
  <si>
    <t>Smoke Assessment In Grapes and Wine</t>
  </si>
  <si>
    <t>Qian, Michael</t>
  </si>
  <si>
    <t>Polysaccharides on Aroma</t>
  </si>
  <si>
    <t>Grape Smoke Exposure Effects</t>
  </si>
  <si>
    <t>Tomasino, Elizabeth</t>
  </si>
  <si>
    <t>Tropical Fruit Aroma in Wine</t>
  </si>
  <si>
    <t>Grape IPM Training in Spanish</t>
  </si>
  <si>
    <t>Torres, Gabriel</t>
  </si>
  <si>
    <t>UCCE</t>
  </si>
  <si>
    <t>Rootstock Breeding</t>
  </si>
  <si>
    <t>Walker, Andrew</t>
  </si>
  <si>
    <t>Effects of Iron Complexation</t>
  </si>
  <si>
    <t>Waterhouse, Andrew</t>
  </si>
  <si>
    <t>Revising Tartrate Stability</t>
  </si>
  <si>
    <t>Grape Powdery Mildew Reduction</t>
  </si>
  <si>
    <t>Mechanical Leafing and Deficit Irrigation on Cabernet Sauvignon</t>
  </si>
  <si>
    <t>Zhuang, George</t>
  </si>
  <si>
    <t>Wildermuth, Mary</t>
  </si>
  <si>
    <t>Vessel Impact on Fermentation and Extended Maceration</t>
  </si>
  <si>
    <t>WSWC</t>
  </si>
  <si>
    <t>YAKIMA VALLEY COLLEGE</t>
  </si>
  <si>
    <t xml:space="preserve">Ball, Trent
</t>
  </si>
  <si>
    <t>Donahue, Tim</t>
  </si>
  <si>
    <t>WALLA WALLA COMMUNITY COLLEGE</t>
  </si>
  <si>
    <t>Effects of Nitrogen vs Oxygen during White Juice Flotation compared to Cold Settling on Washington Riesling</t>
  </si>
  <si>
    <t>Pilot Study: Canine Detection of Grape Leafroll Virus</t>
  </si>
  <si>
    <t>Rogue Detection</t>
  </si>
  <si>
    <t>Pilot Study: Canine Detection of Grape Phylloxera</t>
  </si>
  <si>
    <t>Spray Drift Study in Grapes to Support Orchard and Vineyard Airblast Drift Modeling Effort</t>
  </si>
  <si>
    <t>Larbi, Peter</t>
  </si>
  <si>
    <t>ROGUE DETECTION</t>
  </si>
  <si>
    <t>WSU</t>
  </si>
  <si>
    <t>Collins, Tom</t>
  </si>
  <si>
    <t>Smoke Exposure Effects on Grape Berry Development and Metabolism</t>
  </si>
  <si>
    <t>Use of DRZ Subsurface Irrigation to Enhance Establishment of Replacement Vines</t>
  </si>
  <si>
    <t>Jacoby, Pete</t>
  </si>
  <si>
    <t>Grape Leaffolders: Determining Economic Impact Levels and Action Thresholds</t>
  </si>
  <si>
    <t>James, David</t>
  </si>
  <si>
    <t>Optimizing Sampling Protocols for Efficient Vineyard Nutrient Management</t>
  </si>
  <si>
    <t>Keller, Markus</t>
  </si>
  <si>
    <t>Alternative Preplant Strategies for Nematode Management in Washington Wine Grape Vineyards</t>
  </si>
  <si>
    <t>Moyer, Michelle</t>
  </si>
  <si>
    <t>Fungicide Resistance Monitoring and Alternative Management Strategies for Grape Powdery Mildew</t>
  </si>
  <si>
    <t>Impact of Yeast and Malolactic Bacteria on Wine Flavor Precursors</t>
  </si>
  <si>
    <t>Piao, Hailan</t>
  </si>
  <si>
    <t>Innovative Strategies for Management of Grapevine Leafroll Disease</t>
  </si>
  <si>
    <t>Salazar, Melba</t>
  </si>
  <si>
    <t>Rayapati, Naidu</t>
  </si>
  <si>
    <t>Understanding Cold Hardiness Dynamics and Phenology as a Function of Environmental Factors</t>
  </si>
  <si>
    <t>Monitoring and Managing Grape Phylloxera in Washington State Vineyards</t>
  </si>
  <si>
    <t xml:space="preserve">Walsh, Doug </t>
  </si>
  <si>
    <t>Initial Award Fiscal Year</t>
  </si>
  <si>
    <t>Bondada, Bhaskar</t>
  </si>
  <si>
    <t>NCSFR</t>
  </si>
  <si>
    <t>Understanding the onset of systemic infection of Red Blotch virus and phenotypic studies of grapevines expressing a Red Blotch virus infectious clone</t>
  </si>
  <si>
    <t>Evaluation of Combined Effects of Grape Maturity, Alcohol Concentration and Long Term Maceration on the Flavor and Mouthfeel profile of Cabernet Sauvignon</t>
  </si>
  <si>
    <t>Karasev, Alexander</t>
  </si>
  <si>
    <t>Lee, Jana</t>
  </si>
  <si>
    <t>Mahaffee, Walter</t>
  </si>
  <si>
    <t>Ross, Carolyn</t>
  </si>
  <si>
    <t>Zasada, Inga</t>
  </si>
  <si>
    <t>Deluc, Laurent</t>
  </si>
  <si>
    <t>Osborne, James</t>
  </si>
  <si>
    <t>Stockwell, Virginia</t>
  </si>
  <si>
    <t>Walton, Vaughn</t>
  </si>
  <si>
    <t>Harbertson, James</t>
  </si>
  <si>
    <t>Mccole, Dan</t>
  </si>
  <si>
    <r>
      <rPr>
        <b/>
        <sz val="11"/>
        <color rgb="FF000000"/>
        <rFont val="Calibri"/>
        <family val="2"/>
        <scheme val="minor"/>
      </rPr>
      <t>Funding Agency</t>
    </r>
    <r>
      <rPr>
        <b/>
        <i/>
        <sz val="11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(See key below)</t>
    </r>
  </si>
  <si>
    <r>
      <t xml:space="preserve">Funding Amount
</t>
    </r>
    <r>
      <rPr>
        <i/>
        <sz val="9"/>
        <color theme="1"/>
        <rFont val="Calibri"/>
        <family val="2"/>
        <scheme val="minor"/>
      </rPr>
      <t>(if known)</t>
    </r>
  </si>
  <si>
    <t>Key to funding agency acronyms</t>
  </si>
  <si>
    <t>Gummin, Mark</t>
  </si>
  <si>
    <t xml:space="preserve">Seufferheld, Manfredo </t>
  </si>
  <si>
    <t>MSU</t>
  </si>
  <si>
    <t>Grapevine Cold Hardiness</t>
  </si>
  <si>
    <t>Developing Integrated Pest Management Approaches for Bunch and Sour Rot Control in Michigan Vineyards</t>
  </si>
  <si>
    <t>MTU</t>
  </si>
  <si>
    <t>Educational and Training Opportunities to Michigan's Grape and Wine and Cider Industry</t>
  </si>
  <si>
    <t>PARALLEL 45</t>
  </si>
  <si>
    <t>FROSTDEFENSE ENVIROTECH, INC.</t>
  </si>
  <si>
    <t>MIGA MOTOR COMPANY</t>
  </si>
  <si>
    <t>Tajiri, Momoko</t>
  </si>
  <si>
    <t>Sabbatini, Paolo</t>
  </si>
  <si>
    <t>Fies, Andrew</t>
  </si>
  <si>
    <t>MCBC</t>
  </si>
  <si>
    <t xml:space="preserve">NSF - SBIR </t>
  </si>
  <si>
    <t>Lightweight Self-sensing Robotic End Effectors</t>
  </si>
  <si>
    <t>Budbreak Delay Gel Technology for Frost Management and Mechanization of Vineyards</t>
  </si>
  <si>
    <t>GTDs in Oregon Vineyards</t>
  </si>
  <si>
    <t>2020-2338</t>
  </si>
  <si>
    <t>KC, Achala</t>
  </si>
  <si>
    <t>OWB</t>
  </si>
  <si>
    <t>Botrytis Bunch Rot</t>
  </si>
  <si>
    <t>Mahaffee, Walt</t>
  </si>
  <si>
    <t>2020-2491</t>
  </si>
  <si>
    <t>Gene Editing Technology</t>
  </si>
  <si>
    <t>2020-2320</t>
  </si>
  <si>
    <t>2020-2447</t>
  </si>
  <si>
    <t>Levin, Alexander</t>
  </si>
  <si>
    <t>Skinkis, Patty</t>
  </si>
  <si>
    <t>2020-2306</t>
  </si>
  <si>
    <t>Berries &amp; Brews: Understanding the Market and Technological Processing Opportunities of Michigan Grown Fruit in the Craft Beverage Industry</t>
  </si>
  <si>
    <t>2020-2238</t>
  </si>
  <si>
    <t>Variations of Berry Size</t>
  </si>
  <si>
    <t>2020-2379</t>
  </si>
  <si>
    <t>Casassa, Federico</t>
  </si>
  <si>
    <t>Rootstock Performance in Oregon</t>
  </si>
  <si>
    <t>2020-2409</t>
  </si>
  <si>
    <t>CAL POLY</t>
  </si>
  <si>
    <t xml:space="preserve">Miles, Timothy </t>
  </si>
  <si>
    <r>
      <rPr>
        <sz val="11"/>
        <color theme="1"/>
        <rFont val="Calibri"/>
        <family val="2"/>
        <scheme val="minor"/>
      </rPr>
      <t>WSWC =</t>
    </r>
    <r>
      <rPr>
        <u/>
        <sz val="11"/>
        <color theme="1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Washington State Wine Commission</t>
    </r>
  </si>
  <si>
    <r>
      <rPr>
        <sz val="11"/>
        <color theme="1"/>
        <rFont val="Calibri"/>
        <family val="2"/>
        <scheme val="minor"/>
      </rPr>
      <t>MCBC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Michigan Craft Beverage Council</t>
    </r>
  </si>
  <si>
    <r>
      <rPr>
        <sz val="11"/>
        <color theme="1"/>
        <rFont val="Calibri"/>
        <family val="2"/>
        <scheme val="minor"/>
      </rPr>
      <t>NCSFR =</t>
    </r>
    <r>
      <rPr>
        <u/>
        <sz val="11"/>
        <color rgb="FF7030A0"/>
        <rFont val="Calibri"/>
        <family val="2"/>
        <scheme val="minor"/>
      </rPr>
      <t xml:space="preserve"> Northwest Center for Small Fruits Research</t>
    </r>
  </si>
  <si>
    <r>
      <rPr>
        <sz val="11"/>
        <color theme="1"/>
        <rFont val="Calibri"/>
        <family val="2"/>
        <scheme val="minor"/>
      </rPr>
      <t>OWB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Oregon Wine Board</t>
    </r>
  </si>
  <si>
    <r>
      <rPr>
        <sz val="11"/>
        <color theme="1"/>
        <rFont val="Calibri"/>
        <family val="2"/>
        <scheme val="minor"/>
      </rPr>
      <t>AFRI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Agriculture and Food Research Initiative</t>
    </r>
  </si>
  <si>
    <r>
      <rPr>
        <sz val="11"/>
        <color theme="1"/>
        <rFont val="Calibri"/>
        <family val="2"/>
        <scheme val="minor"/>
      </rPr>
      <t>NIFA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National Institute of Food and Agriculture</t>
    </r>
  </si>
  <si>
    <r>
      <rPr>
        <sz val="11"/>
        <rFont val="Calibri"/>
        <family val="2"/>
        <scheme val="minor"/>
      </rPr>
      <t>AVF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American Vineyard Foundation</t>
    </r>
  </si>
  <si>
    <t>CACS</t>
  </si>
  <si>
    <r>
      <rPr>
        <sz val="11"/>
        <rFont val="Calibri"/>
        <family val="2"/>
        <scheme val="minor"/>
      </rPr>
      <t>CACS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 xml:space="preserve">Cornell Atkinson Center for Sustainability </t>
    </r>
  </si>
  <si>
    <t>Training Dogs to Sniff Out New Pests</t>
  </si>
  <si>
    <t>CORNELL UNIVERSTIY</t>
  </si>
  <si>
    <t xml:space="preserve">Brown-Lima, Carrie </t>
  </si>
  <si>
    <t>PD/GWSS</t>
  </si>
  <si>
    <t>UC RIVERSIDE</t>
  </si>
  <si>
    <t>Naegele, Rachel</t>
  </si>
  <si>
    <t>Fuchs, Marc</t>
  </si>
  <si>
    <t>Dandekar, Abhaya</t>
  </si>
  <si>
    <t>Gilchrist, David</t>
  </si>
  <si>
    <t>OREGON STATE UNIVERSITY</t>
  </si>
  <si>
    <t>Almeida, Rodrigo</t>
  </si>
  <si>
    <t xml:space="preserve">Deluc, Laurent </t>
  </si>
  <si>
    <t>TEXAS TECH UNIVERSITY</t>
  </si>
  <si>
    <t>Rock, Chris</t>
  </si>
  <si>
    <t>Al Rwahnih, Maher</t>
  </si>
  <si>
    <t>Atkinson, Peter</t>
  </si>
  <si>
    <t>Burbank, Lindsey</t>
  </si>
  <si>
    <r>
      <rPr>
        <sz val="11"/>
        <rFont val="Calibri"/>
        <family val="2"/>
        <scheme val="minor"/>
      </rPr>
      <t>PD/GWSS =</t>
    </r>
    <r>
      <rPr>
        <u/>
        <sz val="11"/>
        <color rgb="FF7030A0"/>
        <rFont val="Calibri"/>
        <family val="2"/>
        <scheme val="minor"/>
      </rPr>
      <t xml:space="preserve"> Pierce’s Disease/Glassy-Winged Sharpshooter Board</t>
    </r>
  </si>
  <si>
    <t>FNE20-959</t>
  </si>
  <si>
    <t>Modestow, Ian</t>
  </si>
  <si>
    <t>Protecting European grape vines from cold weather damage in New England</t>
  </si>
  <si>
    <t>FNE20-952</t>
  </si>
  <si>
    <t>Gambino, Steve</t>
  </si>
  <si>
    <t>Chemical-Free Vineyards</t>
  </si>
  <si>
    <r>
      <rPr>
        <sz val="11"/>
        <rFont val="Calibri"/>
        <family val="2"/>
        <scheme val="minor"/>
      </rPr>
      <t>SARE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Sustainable Agriculture Research &amp; Education</t>
    </r>
  </si>
  <si>
    <t>BLACK BIRCH VINEYARD</t>
  </si>
  <si>
    <t>VILLA MILAGRO VINEYARDS</t>
  </si>
  <si>
    <t>STATE AGRICULTURAL EXPERIMENT STATION</t>
  </si>
  <si>
    <t>High-Resolution Vineyard Nutrient Management</t>
  </si>
  <si>
    <t>WNP03037</t>
  </si>
  <si>
    <t>NIFA-SCRI</t>
  </si>
  <si>
    <t>Dahlquist-Willard, Ruth</t>
  </si>
  <si>
    <t>CDFA-HSP</t>
  </si>
  <si>
    <t>UNIVERSITY OF IDAHO</t>
  </si>
  <si>
    <t>Healthy Soils Demonstration Project with Cardoza Farm</t>
  </si>
  <si>
    <t>Hydrogel Baiting Systems for Sugar-feeding Ants in California Grapes and Citrus</t>
  </si>
  <si>
    <t>CDPR</t>
  </si>
  <si>
    <r>
      <rPr>
        <sz val="11"/>
        <color theme="1"/>
        <rFont val="Calibri"/>
        <family val="2"/>
        <scheme val="minor"/>
      </rPr>
      <t>SCRI</t>
    </r>
    <r>
      <rPr>
        <u/>
        <sz val="11"/>
        <color theme="1"/>
        <rFont val="Calibri"/>
        <family val="2"/>
        <scheme val="minor"/>
      </rPr>
      <t xml:space="preserve">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Specialty Crop Research Initiative</t>
    </r>
  </si>
  <si>
    <t>Haviland, David</t>
  </si>
  <si>
    <t xml:space="preserve">UCCE </t>
  </si>
  <si>
    <r>
      <rPr>
        <sz val="11"/>
        <rFont val="Calibri"/>
        <family val="2"/>
        <scheme val="minor"/>
      </rPr>
      <t>CDPR</t>
    </r>
    <r>
      <rPr>
        <sz val="11"/>
        <color theme="10"/>
        <rFont val="Calibri"/>
        <family val="2"/>
        <scheme val="minor"/>
      </rPr>
      <t xml:space="preserve"> </t>
    </r>
    <r>
      <rPr>
        <sz val="11"/>
        <color rgb="FF7030A0"/>
        <rFont val="Calibri"/>
        <family val="2"/>
        <scheme val="minor"/>
      </rPr>
      <t>=</t>
    </r>
    <r>
      <rPr>
        <u/>
        <sz val="11"/>
        <color rgb="FF7030A0"/>
        <rFont val="Calibri"/>
        <family val="2"/>
        <scheme val="minor"/>
      </rPr>
      <t xml:space="preserve"> California Department of Pesticide Regulation</t>
    </r>
  </si>
  <si>
    <t>Controlling Japanese Beetles in a Vineyard with a Drone Pesticide Sprayer</t>
  </si>
  <si>
    <t>IFM BRANDS</t>
  </si>
  <si>
    <t>FNC20-1240</t>
  </si>
  <si>
    <t xml:space="preserve">Natzel, Jerome </t>
  </si>
  <si>
    <t>SARE NORTHEAST</t>
  </si>
  <si>
    <t>SARE NCR</t>
  </si>
  <si>
    <t>NCR = North Central Region</t>
  </si>
  <si>
    <t xml:space="preserve">Northeast </t>
  </si>
  <si>
    <t>UNITED STATES DEPARTMENT OF AGRICULTURE</t>
  </si>
  <si>
    <t>Agricultural Research Service</t>
  </si>
  <si>
    <t>FY 2020 Enacted</t>
  </si>
  <si>
    <t>Location</t>
  </si>
  <si>
    <t>Gross Funding</t>
  </si>
  <si>
    <t>Albany, CA</t>
  </si>
  <si>
    <t>Parlier, CA</t>
  </si>
  <si>
    <t>Davis, CA</t>
  </si>
  <si>
    <t>Ft. Pierce, FL</t>
  </si>
  <si>
    <t>Beltsville, MD</t>
  </si>
  <si>
    <t>Frederick, MD</t>
  </si>
  <si>
    <t>Headquarters</t>
  </si>
  <si>
    <t>Ithaca, NY</t>
  </si>
  <si>
    <t>Geneva, NY</t>
  </si>
  <si>
    <t>Corvallis, OR</t>
  </si>
  <si>
    <t>Poplarville, MS</t>
  </si>
  <si>
    <t>Columbia, MO</t>
  </si>
  <si>
    <t>Fargo, ND</t>
  </si>
  <si>
    <t>Gainesville, FL</t>
  </si>
  <si>
    <t>Riverside, CA</t>
  </si>
  <si>
    <t>Weslaco, TX</t>
  </si>
  <si>
    <t>Prosser, WA</t>
  </si>
  <si>
    <t>TOTAL</t>
  </si>
  <si>
    <t>Project Number</t>
  </si>
  <si>
    <t>Project Title/Link</t>
  </si>
  <si>
    <t xml:space="preserve">Project Lead </t>
  </si>
  <si>
    <t>Western Regional Research Center - Albany, CA</t>
  </si>
  <si>
    <t>2030-41000-064-00-D</t>
  </si>
  <si>
    <t>New Sustainable Processing Technologies To Produce Healthy, Value-Added Foods From Specialty Crops</t>
  </si>
  <si>
    <t>Tara McHugh</t>
  </si>
  <si>
    <t>2030-41430-001-00-D</t>
  </si>
  <si>
    <t>Defining, Measuring, And Mitigating Attributes That Adversely Impact The Quality And Marketability Of Foods</t>
  </si>
  <si>
    <t>Ron Haff</t>
  </si>
  <si>
    <t>2030-41440-008-00-D</t>
  </si>
  <si>
    <t>Adding Value To Plant-Based Waste Materials Through Development Of Novel, Healthy Ingredients And Functional Foods</t>
  </si>
  <si>
    <t>Wally Yokoyama</t>
  </si>
  <si>
    <t>San Joaquin Valley Agricultural Sciences Center - Parlier, CA</t>
  </si>
  <si>
    <t>Integrate Pre- And Postharvest Approaches To Enhance Fresh Fruit Quality And Control Postharvest Diseases</t>
  </si>
  <si>
    <t>Chang-Lin Xiao</t>
  </si>
  <si>
    <t>2034-43000-040-00-D</t>
  </si>
  <si>
    <t>Systems-Based Approaches For Control Of Arthropod Pests Important To Agricultural Production, Trade And Quarantine</t>
  </si>
  <si>
    <t>Joel Siegel</t>
  </si>
  <si>
    <t>2034-22000-012-00-D</t>
  </si>
  <si>
    <t>Identification Of Novel Management Strategies For Key Pests And Pathogens Of Grapevine With Emphasis On The Xylella Fastidiosa Pathosystem</t>
  </si>
  <si>
    <t>Rodrigo Krugner</t>
  </si>
  <si>
    <t>2034-21220-007-00-D</t>
  </si>
  <si>
    <t>Breeding Prunus And Vitis Scions For Improved Fruit Quality And Durable Pest Resistance</t>
  </si>
  <si>
    <t>Craig Ledbetter</t>
  </si>
  <si>
    <t>Crops Pathology And Genetics Research Unit and Nat'l Clonal Germplasm Repository - Davis, CA</t>
  </si>
  <si>
    <t>2032-21220-006-00-D</t>
  </si>
  <si>
    <t>Sustainable Vineyard Production Systems</t>
  </si>
  <si>
    <t>Kendra Baumgartner</t>
  </si>
  <si>
    <t>2032-22000-016-00-D</t>
  </si>
  <si>
    <t>Integrated Disease Management Strategies For Woody Perennial Species</t>
  </si>
  <si>
    <t>Dan Kluepfel</t>
  </si>
  <si>
    <t>2032-21000-024-00-D</t>
  </si>
  <si>
    <t>Managing Genetic Resources And Associated Information Of Grape, Tree Fruit, Tree Nut, And Other Specialty Crops Adapted To Mediterranean Climates</t>
  </si>
  <si>
    <t>John Preece</t>
  </si>
  <si>
    <t>U.S. Horticultural Research Laboratory - Fort Pierce, FL</t>
  </si>
  <si>
    <t>6034-22320-004-00-D</t>
  </si>
  <si>
    <t>IPM Methods For Insect Pests Of Orchard Crops</t>
  </si>
  <si>
    <t>Joe Patt</t>
  </si>
  <si>
    <t>Beltsville Human Nutrition Research Center - Beltsville, MD</t>
  </si>
  <si>
    <t>8040-51530-058-00-D</t>
  </si>
  <si>
    <t>Polyphenol-Rich Foods And Promotion Of Intestinal Health</t>
  </si>
  <si>
    <t>Gloria Solano-Aguilar</t>
  </si>
  <si>
    <t>Foreign Disease-Weed Science Research Unit - Frederick, MD</t>
  </si>
  <si>
    <t>8044-22000-044-00-D</t>
  </si>
  <si>
    <t>Molecular Identification, Characterization, And Biology Of Foreign And Emerging Viral And Bacterial Plant Pathogens</t>
  </si>
  <si>
    <t>Elizabeth Rogers</t>
  </si>
  <si>
    <t>USDA ARS Headquarters - Beltsville, MD</t>
  </si>
  <si>
    <t>0500-00013-001-00-D</t>
  </si>
  <si>
    <t>Staffing And Operation For National Clonal Repositories For Plant Germplasm</t>
  </si>
  <si>
    <t>Peter Bretting</t>
  </si>
  <si>
    <t>0500-00060-001-00-D</t>
  </si>
  <si>
    <t>Small Fruit And Nursery Research</t>
  </si>
  <si>
    <t>Tim Rinehart</t>
  </si>
  <si>
    <t>0500-00095-001-00-D</t>
  </si>
  <si>
    <t>A Systems Approach To Improved Water Management For Sustainable Production</t>
  </si>
  <si>
    <t>Teferi Tsegaye</t>
  </si>
  <si>
    <t>Robert W. Holley Center For Agriculture &amp; Health - Ithaca, NY</t>
  </si>
  <si>
    <t>8062-21000-043-00-D</t>
  </si>
  <si>
    <t>Improving Crop Efficiency Using Genomic Diversity And Computational Modeling</t>
  </si>
  <si>
    <t>Ed Buckler</t>
  </si>
  <si>
    <t>Plant Genetic Resources Research Unit and Grape Genetics Research Unit - Geneva, NY</t>
  </si>
  <si>
    <t>8060-21000-028-00-D</t>
  </si>
  <si>
    <t>Management And Development Of Apple, Cold-Hardy Grape, And Tart Cherry Genetic Resources And Associated Information</t>
  </si>
  <si>
    <t>Gan-Yuan Zhong</t>
  </si>
  <si>
    <t>8060-21220-007-00-D</t>
  </si>
  <si>
    <t>Grapevine Genetics, Genomics And Molecular Breeding For Disease Resistance, Abiotic Stress Tolerance, And Improved Fruit Quality</t>
  </si>
  <si>
    <t>Horticultural Crops Research Unit - Corvallis, OR</t>
  </si>
  <si>
    <t>2072-21000-052-00-D</t>
  </si>
  <si>
    <t>Improving The Quality Of Grapes, Other Fruits, And Their Products Through Agricultural Management</t>
  </si>
  <si>
    <t>Jungmin Lee</t>
  </si>
  <si>
    <t>2072-21000-053-00-D</t>
  </si>
  <si>
    <t>Integrated Water And Nutrient Management Systems For Sustainable And High-Quality Production Of Temperate Fruit And Nursery Crops</t>
  </si>
  <si>
    <t>Paul Schreiner</t>
  </si>
  <si>
    <t>2072-21220-003-00-D</t>
  </si>
  <si>
    <t>Genetic Improvement And Virus Management Of Blackberry, Red And Black Raspberry, Blueberry, Strawberry, Grape, And Winegrape Crops</t>
  </si>
  <si>
    <t>Inga Zasada</t>
  </si>
  <si>
    <t>2072-22000-040-00-D</t>
  </si>
  <si>
    <t>Biologically-Based Management Of Arthropod Pests In Small Fruit And Nursery Crops</t>
  </si>
  <si>
    <t>Jana Lee</t>
  </si>
  <si>
    <t>2072-22000-041-00-D</t>
  </si>
  <si>
    <t>Integrated Disease Management Of Exotic And Emerging Plant Diseases Of Horticultural Crops</t>
  </si>
  <si>
    <t>Walt Mahaffee</t>
  </si>
  <si>
    <t>2072-22000-043-00-D</t>
  </si>
  <si>
    <t>Development Of Knowledge-Based Approaches For Disease Management In Small Fruit And Nursery Crops</t>
  </si>
  <si>
    <t>Southern Horticultural Research Unit - Poplarville, MS</t>
  </si>
  <si>
    <t>6062-21000-010-00-D</t>
  </si>
  <si>
    <t>Blueberry And Woody Ornamental Plant Improvement In The Southeast United States</t>
  </si>
  <si>
    <t>Ebrahiem Babiker</t>
  </si>
  <si>
    <t>6062-21430-003-00-D</t>
  </si>
  <si>
    <t>Production And Disease And Pest Management Of Horticultural Crops</t>
  </si>
  <si>
    <t>Warren Copes</t>
  </si>
  <si>
    <t>USDA ARS RESEARCH CODED TO GRAPE, BY LOCATION</t>
  </si>
  <si>
    <t>Type of Agreement with USDA-ARS</t>
  </si>
  <si>
    <t>Cooperator's Organization</t>
  </si>
  <si>
    <t>ARS PI / Cooperator</t>
  </si>
  <si>
    <t>Characterization of Vineyard Microbiomes</t>
  </si>
  <si>
    <t>Non-Assistance Cooperative Agreement</t>
  </si>
  <si>
    <t>University of California, Davis</t>
  </si>
  <si>
    <t>Kerri Steenworth/Dario Cantu</t>
  </si>
  <si>
    <t>Control of Postharvest Diseases of Table Grapes</t>
  </si>
  <si>
    <t>Cooperative Agreement</t>
  </si>
  <si>
    <t>Chang-Lin Xiao/Themis Michailides</t>
  </si>
  <si>
    <t>Novel Field-Based Diagnostic Strategies for Management of Powdery Mildew in California Specialty Crops</t>
  </si>
  <si>
    <t>Michigan State University</t>
  </si>
  <si>
    <t>Rachel Naegele/Timothy Miles</t>
  </si>
  <si>
    <t>Understanding and Managing Esca Trunk Disease in Multiple Grape Production Systems</t>
  </si>
  <si>
    <t>Washington State University</t>
  </si>
  <si>
    <t>Kendra Baumgartner/Michelle Moyer</t>
  </si>
  <si>
    <t>Understanding and Managing Esca Trunk Disease in Multiple Grape-Production Systems</t>
  </si>
  <si>
    <t>Kendra Baumgartner/Renaud Travadon</t>
  </si>
  <si>
    <t>Geographic Distribution of Isolate Virulence in Xylella Fastidiosa Collected From Grape in California and its Effect on Host Resistance</t>
  </si>
  <si>
    <t>Auburn University</t>
  </si>
  <si>
    <t>Rachel Naegele/Leonardo De La Fuente</t>
  </si>
  <si>
    <t>Identification of Behavioral Mechanisms for Potential Suppression of Black Widow Spiders, Lactrodectus hesperus Chamberlin and Ivie, in Vineyards</t>
  </si>
  <si>
    <t>Oregon State University</t>
  </si>
  <si>
    <t>Rodrigo Krugner/Ross Hatton</t>
  </si>
  <si>
    <t>Sensory Perception of Smoke Exposure-related Compounds in Wine</t>
  </si>
  <si>
    <t>Jungmin Lee/Elizabeth Tomasino</t>
  </si>
  <si>
    <t>Adaptation Workbook for California Cropping Systems</t>
  </si>
  <si>
    <t>Develop and Use Novel Tissue Culture and Transformation Systems for Improving Grapevine Traits</t>
  </si>
  <si>
    <t>Gan-Yuan Zhong/Guo-Qing Song</t>
  </si>
  <si>
    <t>Utilizing Non-Saccharomyces Yeast as Bioprotectants During Pre-fermentation Cold Soaking</t>
  </si>
  <si>
    <t>Grant Agreement</t>
  </si>
  <si>
    <t>Jungmin Lee/James Osborne</t>
  </si>
  <si>
    <t>Addressing Water Management for Woody Perennial Crops under Increasing Temperatures in Mid-Century and End-of-Century Climate Conditions</t>
  </si>
  <si>
    <t>Understanding the Onset of Systemic Infection of Red Blotch Virus &amp; Phenotypic Studies of Grapevines Expressing a Red Blotch Virus Infectious Clone</t>
  </si>
  <si>
    <t>Roger Schreiner/Bhaskar Bondada</t>
  </si>
  <si>
    <t>Development of COMET-Farm and Greenhouse Gas Accounting for Specialty Crops</t>
  </si>
  <si>
    <t>Kerri Steenworth/William Horwath</t>
  </si>
  <si>
    <t>Development of Web-based Decision Support Systems to Improve Crop Management Decisions</t>
  </si>
  <si>
    <t>The Regents of the University of California</t>
  </si>
  <si>
    <t>Steven Ostoja/Tapan Pathak</t>
  </si>
  <si>
    <t>Expanding Understanding and Availability of Agroecosystem Adaptation Strategies</t>
  </si>
  <si>
    <t>Evaluating Grapevine Root System Responses to Drought Stress to Identify Physiological Traits for Breeding and Precision Irrigation Management</t>
  </si>
  <si>
    <t>Andrew McElrone/Andy Walker</t>
  </si>
  <si>
    <t>Development of Biologically-based Pest Control Strategies for Invasive Pests</t>
  </si>
  <si>
    <t>Man Choi/Rory McDonnell</t>
  </si>
  <si>
    <t>Development of New Genomic Resources and Tools for Molecular Breeding in Muscadine Grape</t>
  </si>
  <si>
    <t>University of Tennessee</t>
  </si>
  <si>
    <t>Ebrahiem Babiker/Margaret Staton</t>
  </si>
  <si>
    <t>Virome Associated with Common Grape Virus Diseases in the Pacific Northwest and the Development of New Detection Tools</t>
  </si>
  <si>
    <t>University of Idaho</t>
  </si>
  <si>
    <t>Jungmin Lee/Alexander Karasev</t>
  </si>
  <si>
    <t>Detection of Wine Faults Using the Electronic Tongue</t>
  </si>
  <si>
    <t>Jungmin Lee/Carolyn Ross</t>
  </si>
  <si>
    <t>Evaluation of Combined Effects of Grape Maturity, Alcohol Concentration &amp; Long Term Maceration on Flavor &amp; Mouthfeel Profile of Cabernet Sauvignon</t>
  </si>
  <si>
    <t>Jungmin Lee/James Harbertson</t>
  </si>
  <si>
    <t>USDA-ARS RESEARCH AGREEMENTS</t>
  </si>
  <si>
    <t>Corresponding ARS Project</t>
  </si>
  <si>
    <t>RESEARCH FUNDING CODED TO GRAPE</t>
  </si>
  <si>
    <t>2032-21220-008-00-D</t>
  </si>
  <si>
    <t>2034-43000-041-00-D</t>
  </si>
  <si>
    <t>2072-21000-055-00-D</t>
  </si>
  <si>
    <t>Steven Ostoja/Susan Ustin</t>
  </si>
  <si>
    <t>CSU MONTEREY BAY</t>
  </si>
  <si>
    <t>Extension of the CropManage Decision-Support System to Viticultural Management</t>
  </si>
  <si>
    <t xml:space="preserve">Updating Perceptions: Connecting California Wine to a Well-Balanced Lifestyle </t>
  </si>
  <si>
    <t>WINE INSTITUTE</t>
  </si>
  <si>
    <t xml:space="preserve">Consumer Direct to Dry Creek Valley: Increasing Demand for California’s Signature Grape, Zinfandel </t>
  </si>
  <si>
    <t>WINEGROWERS OF DRY CREEK VALLEY</t>
  </si>
  <si>
    <t xml:space="preserve">Building and Retaining Current and Next Generation Workforce for Napa Winegrape Industry </t>
  </si>
  <si>
    <t>NAPA VALLEY FARMWORKER FOUNDATION</t>
  </si>
  <si>
    <t>CDFA-SCBGP</t>
  </si>
  <si>
    <r>
      <rPr>
        <sz val="11"/>
        <color theme="1"/>
        <rFont val="Calibri"/>
        <family val="2"/>
        <scheme val="minor"/>
      </rPr>
      <t xml:space="preserve">CDFA = </t>
    </r>
    <r>
      <rPr>
        <u/>
        <sz val="11"/>
        <color rgb="FF7030A0"/>
        <rFont val="Calibri"/>
        <family val="2"/>
        <scheme val="minor"/>
      </rPr>
      <t>California Department of Food and Agriculture</t>
    </r>
  </si>
  <si>
    <r>
      <rPr>
        <sz val="11"/>
        <rFont val="Calibri"/>
        <family val="2"/>
        <scheme val="minor"/>
      </rPr>
      <t>HSP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Healthy Soils Program</t>
    </r>
  </si>
  <si>
    <t>Evaluating Traits to Improve Grapevine Drought Tolerance and Water-Use Efficiency</t>
  </si>
  <si>
    <t>NIFA-HATCH</t>
  </si>
  <si>
    <t>Nabity, Paul</t>
  </si>
  <si>
    <t>How Do Grapevines Cope With Grass Competition: Integrating Physiological and Omic Approaches</t>
  </si>
  <si>
    <t>PENNSYLVANIA STATE UNIVERSITY</t>
  </si>
  <si>
    <t>Multi-State Coordinated Evaluation of Winegrape Cultivars and Clones</t>
  </si>
  <si>
    <t>Biological Control in Pest Management Systems of Plants</t>
  </si>
  <si>
    <t>Meineke, Emily</t>
  </si>
  <si>
    <t>Functional Genomic Analysis to Enhance the Resilience of Productivity and Quality Traits in Orchard and Vineyard Crops</t>
  </si>
  <si>
    <t>Discovery, Characterization, and Evolution of Insect-Derived Effectors Using Wild and Cultivated Grape as a Model System</t>
  </si>
  <si>
    <t>Mansfield, Anna Katharine</t>
  </si>
  <si>
    <t>MICHIGAN GRAPE SOCIETY</t>
  </si>
  <si>
    <t>Cold Hardiness Monitoring for Grapevines in Southwest Michigan</t>
  </si>
  <si>
    <t>MDARD-SCBGP</t>
  </si>
  <si>
    <t>NATIONAL GRAPE COOPERATIVE</t>
  </si>
  <si>
    <t>Addressing Priority Issues in Berry Moth Management for Michigan Vineyards</t>
  </si>
  <si>
    <r>
      <rPr>
        <sz val="11"/>
        <color theme="1"/>
        <rFont val="Calibri"/>
        <family val="2"/>
        <scheme val="minor"/>
      </rPr>
      <t>MDARD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Michigan Department of Agriculture and Rural Development</t>
    </r>
  </si>
  <si>
    <t>NDDA- SCBGP</t>
  </si>
  <si>
    <r>
      <rPr>
        <sz val="11"/>
        <rFont val="Calibri"/>
        <family val="2"/>
        <scheme val="minor"/>
      </rPr>
      <t>NDDA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North Dakota Department of Agriculture</t>
    </r>
  </si>
  <si>
    <t>NORTH DAKOTA STATE UNIVERSITY</t>
  </si>
  <si>
    <t>CORNELL UNIVERSITY</t>
  </si>
  <si>
    <t>NYSDAM- SCBGP</t>
  </si>
  <si>
    <t>Alternative Host Plants of GRBV in Missouri Vineyards</t>
  </si>
  <si>
    <t>UNIVERSITY OF MISSOURI</t>
  </si>
  <si>
    <r>
      <rPr>
        <sz val="11"/>
        <color theme="1"/>
        <rFont val="Calibri"/>
        <family val="2"/>
        <scheme val="minor"/>
      </rPr>
      <t xml:space="preserve">MDA </t>
    </r>
    <r>
      <rPr>
        <u/>
        <sz val="11"/>
        <color theme="1"/>
        <rFont val="Calibri"/>
        <family val="2"/>
        <scheme val="minor"/>
      </rPr>
      <t>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Missouri Department of Agriculture</t>
    </r>
  </si>
  <si>
    <r>
      <rPr>
        <sz val="11"/>
        <color theme="1"/>
        <rFont val="Calibri"/>
        <family val="2"/>
        <scheme val="minor"/>
      </rPr>
      <t xml:space="preserve">NYSDAM </t>
    </r>
    <r>
      <rPr>
        <u/>
        <sz val="11"/>
        <color theme="1"/>
        <rFont val="Calibri"/>
        <family val="2"/>
        <scheme val="minor"/>
      </rPr>
      <t>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New York State Department of Agriculture and Markets</t>
    </r>
  </si>
  <si>
    <t>MDA-SCBGP</t>
  </si>
  <si>
    <t>Gold, Kaitlin</t>
  </si>
  <si>
    <t>Spotted Lanternfly: A Threat to North Carolina Agriculture</t>
  </si>
  <si>
    <t xml:space="preserve">NORTH CAROLINA DEPT. OF AGRICULTURE &amp; CONSUMER SERVICES </t>
  </si>
  <si>
    <t>NCDA&amp;CS-SCBGP</t>
  </si>
  <si>
    <r>
      <rPr>
        <sz val="11"/>
        <color theme="1"/>
        <rFont val="Calibri"/>
        <family val="2"/>
        <scheme val="minor"/>
      </rPr>
      <t>NCDA&amp;CS</t>
    </r>
    <r>
      <rPr>
        <sz val="11"/>
        <color theme="1" tint="4.9989318521683403E-2"/>
        <rFont val="Calibri"/>
        <family val="2"/>
        <scheme val="minor"/>
      </rPr>
      <t xml:space="preserve"> </t>
    </r>
    <r>
      <rPr>
        <u/>
        <sz val="11"/>
        <color theme="1" tint="4.9989318521683403E-2"/>
        <rFont val="Calibri"/>
        <family val="2"/>
        <scheme val="minor"/>
      </rPr>
      <t>=</t>
    </r>
    <r>
      <rPr>
        <u/>
        <sz val="11"/>
        <color rgb="FF7030A0"/>
        <rFont val="Calibri"/>
        <family val="2"/>
        <scheme val="minor"/>
      </rPr>
      <t xml:space="preserve"> North Carolina Department of Agriculture and Consumer Services</t>
    </r>
  </si>
  <si>
    <t>Adaptive Management Response to Extreme Climatic Swings for North Dakota and Wine Industry</t>
  </si>
  <si>
    <t>Managing Downy Mildew in Michigan Vineyards: Investigating Alternative Products, Fungicide Efficacy, and Resistance Levels</t>
  </si>
  <si>
    <t>MICHIGAN STATE HORTICULTURAL SOCIETY</t>
  </si>
  <si>
    <t>Project Director</t>
  </si>
  <si>
    <t>Monitoring Grapevine Red Blotch Virus at Russell Ranch Foundation Vineyard</t>
  </si>
  <si>
    <t>Structure-Function Studies on Grapevine Red Blotch Virus to Elucidate Disease Etiology</t>
  </si>
  <si>
    <t>Ecology of Grapevine Red Blotch-Associated Virus</t>
  </si>
  <si>
    <t>Developing a GMO-Free RNA Interference Approach to Mitigate Red Blotch Negative Impacts on Grape Berry Ripening</t>
  </si>
  <si>
    <t>Comparative Field Infection and Disease Development of the Two Most Important Grapevine Vector-Borne Pathogens, Xylella Fastidiosa and Grapevine Leafroll Associated Virus 3</t>
  </si>
  <si>
    <t>Virome Associated With Common Grape Virus Diseases in the Pacific Northwest and the Development of New Detection Tools</t>
  </si>
  <si>
    <t>Sweet SWD Control: Non-Target Effects and Field Trials With Erythritol</t>
  </si>
  <si>
    <t>Botrytis Bunch Rot: Where, When and What to Use</t>
  </si>
  <si>
    <t>It Takes a Village: Understanding Barriers to Regional Cooperatives for Pest and Disease Management</t>
  </si>
  <si>
    <t>Risk Assessment of Nematode-Transmitted Viruses of Small Fruit Crops in the Pacific Northwest</t>
  </si>
  <si>
    <t>Developing a Spray-Induced Gene Silencing (SIGS) Method for the Control of Grape Powdery Mildew (Erysiphe necator)</t>
  </si>
  <si>
    <t>Heat Stress in Wine Grapes: Acclimation and Potential Mitigation</t>
  </si>
  <si>
    <t>Utilizing non-Saccharomyces Yeast as Bioprotectants During Pre-Fermentation Cold Soaking</t>
  </si>
  <si>
    <t>Identification of the Fungal Pathogen Causing Dry – Berry and Development of Tools for Rapid Identification</t>
  </si>
  <si>
    <t>Grape Smoke Exposure Effects: Determining the Compounds That Cause Smoke Impacts in Wine</t>
  </si>
  <si>
    <t>Development and Testing of a Novel Spotted-Wing Drosophila Deterrent</t>
  </si>
  <si>
    <t>Determining Optimal Irrigation Initiation Time</t>
  </si>
  <si>
    <t>Soil Moisture and Vine Response in Oregon Soils</t>
  </si>
  <si>
    <t>Malolactic Fermentation and Brettanomyces</t>
  </si>
  <si>
    <t>CRISPR-Mediated Genome Modification of Homalodisca Vitripennis for the Genetic Control of Pierce’s Disease</t>
  </si>
  <si>
    <t>Genomics Based Technology for Identification, Tracking, Insecticide Resistance Surveillance, and Pest Management of Vine Mealybug in Vineyards</t>
  </si>
  <si>
    <t>Evaluation of Vitis Rootstocks With Partial Resistance to Vine Mealybug</t>
  </si>
  <si>
    <t>Resistance to Grapevine Leafroll Virus 3 and It’s Major Mealybug Vectors</t>
  </si>
  <si>
    <t>Management of the Federal Permits for Multi-Investigator Field-Testing of Transgenic Grapevine Rootstocks in California</t>
  </si>
  <si>
    <t>Transgenic Rootstock-Mediated Protection of Grapevine Scion Against Pierce’s Disease by Dual Stacked DNA Constructs</t>
  </si>
  <si>
    <t>Development of a Gene Editing Technology for Grapevines Using Plant ProtoplastsAC.</t>
  </si>
  <si>
    <r>
      <rPr>
        <sz val="11"/>
        <color theme="1"/>
        <rFont val="Calibri"/>
        <family val="2"/>
        <scheme val="minor"/>
      </rPr>
      <t>SCBGP=</t>
    </r>
    <r>
      <rPr>
        <u/>
        <sz val="11"/>
        <color rgb="FF7030A0"/>
        <rFont val="Calibri"/>
        <family val="2"/>
        <scheme val="minor"/>
      </rPr>
      <t xml:space="preserve"> Specialty Crop Block Grant Program</t>
    </r>
  </si>
  <si>
    <t>Examining the Practicality of Growing Vinifera Grapes in High Tunnels for the Midwest</t>
  </si>
  <si>
    <t>UNIVERSITY OF NEBRASKA–LINCOLN</t>
  </si>
  <si>
    <t>MAC’S CREEK WINERY AND BREWERY</t>
  </si>
  <si>
    <r>
      <rPr>
        <sz val="11"/>
        <rFont val="Calibri"/>
        <family val="2"/>
        <scheme val="minor"/>
      </rPr>
      <t>NDA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 xml:space="preserve">Nebraska Department of Agriculture </t>
    </r>
  </si>
  <si>
    <t>NDA-SCBGP</t>
  </si>
  <si>
    <t>Advancing Downy Mildew Resistance Management for New York Grape Growers</t>
  </si>
  <si>
    <t>IOWA STATE UNIVERSITY</t>
  </si>
  <si>
    <t>IOWA WINE GROWERS ASSOCIATION</t>
  </si>
  <si>
    <t>IDALS-SCBGP</t>
  </si>
  <si>
    <r>
      <rPr>
        <sz val="11"/>
        <color theme="1"/>
        <rFont val="Calibri"/>
        <family val="2"/>
        <scheme val="minor"/>
      </rPr>
      <t>IDALS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Iowa Department of Agriculture and Land Stewardship</t>
    </r>
  </si>
  <si>
    <t>Adapting to the COVID-19 Pandemic Impacts - Research to Support Tasting Room Owners in PA</t>
  </si>
  <si>
    <t>PENN STATE UNIVERSITY</t>
  </si>
  <si>
    <t>Development of a Website and Digital Media to Educate and Support Grape and Wine Industry Stakeholders in PA</t>
  </si>
  <si>
    <t>Life History Traits of Spotted Lanternfly Feeding on Different Grapevine Cultivars</t>
  </si>
  <si>
    <t>PENN STATE COLLEGE OF AGRICULTURAL SCIENCES</t>
  </si>
  <si>
    <t>Improving PA Wine Quality Through Enhanced Diagnostic Capabilities for Wine and Grape Quality Parameters</t>
  </si>
  <si>
    <t>PENN STATE DEPARTMENT OF FOOD SCIENCE</t>
  </si>
  <si>
    <t>Understanding the Impacts of COVID-19 on Consumer Ethnocentrism and At-Home Consumption of PA Wines</t>
  </si>
  <si>
    <t>Pennsylvania Wines Statewide Recovery Marketing</t>
  </si>
  <si>
    <t>PENNSYLVANIA WINERY ASSOCIATION</t>
  </si>
  <si>
    <r>
      <rPr>
        <sz val="11"/>
        <color theme="1"/>
        <rFont val="Calibri"/>
        <family val="2"/>
        <scheme val="minor"/>
      </rPr>
      <t>PLCB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Pennsylvania Liquor Control Board</t>
    </r>
  </si>
  <si>
    <t>PLCB</t>
  </si>
  <si>
    <t>Valorization of Cold-Hardy Grape Pomace</t>
  </si>
  <si>
    <t>Creating a Regional Wine Identity Based on Locally-Grown Varietals</t>
  </si>
  <si>
    <t>Arizona Wine Grape Varietal Research and Evaluation Initiative (AWVR)</t>
  </si>
  <si>
    <t>UNIVERSITY OF ARIZONA</t>
  </si>
  <si>
    <t>Establishing the Arkansas Quality Wine Program to Support and Expand the Arkansas Grape and Wine Industry</t>
  </si>
  <si>
    <t>AZDA -SCBGP</t>
  </si>
  <si>
    <t>UNIVERSITY OF ARKANSAS</t>
  </si>
  <si>
    <t>AAD-SCBGP</t>
  </si>
  <si>
    <t>AZDA-SCBGP</t>
  </si>
  <si>
    <t>Defining Best Production Methods for Quality Sparkling Wine and Cider</t>
  </si>
  <si>
    <t>UNIVERSITY OF KENTUCKY</t>
  </si>
  <si>
    <t>KENTUCKY WINE TECHNICAL GROUP</t>
  </si>
  <si>
    <t>Genetic Improvement of Hybrid Grape Fruit Quality Traits</t>
  </si>
  <si>
    <t>KDA-SCBGP</t>
  </si>
  <si>
    <t>Improving Production and Profitability in Montana Vineyards</t>
  </si>
  <si>
    <t>UNIVERSITY OF MINNESOTA</t>
  </si>
  <si>
    <t>Grapevine Weed &amp; Disease Control: A Sustainable Approach</t>
  </si>
  <si>
    <t>Building Regional Wine Cluster Collaboration</t>
  </si>
  <si>
    <t>Developing New Tactics for Spotted Lanternfly Management in Vineyards</t>
  </si>
  <si>
    <t>Tennessee Grape and Wine Direct to Consumer Marketing Engagement</t>
  </si>
  <si>
    <t>Wyoming Grape Growers Conferences</t>
  </si>
  <si>
    <t xml:space="preserve">Clark, Matthew </t>
  </si>
  <si>
    <t>Adding Value to Kentucky Wines: Creation of the Kentucky Wine Technical Group</t>
  </si>
  <si>
    <r>
      <rPr>
        <sz val="11"/>
        <rFont val="Calibri"/>
        <family val="2"/>
        <scheme val="minor"/>
      </rPr>
      <t>AZDA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Arizona Department of Agriculture</t>
    </r>
  </si>
  <si>
    <r>
      <rPr>
        <sz val="11"/>
        <color theme="1"/>
        <rFont val="Calibri"/>
        <family val="2"/>
        <scheme val="minor"/>
      </rPr>
      <t>AAD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Arkansas Agriculture Department</t>
    </r>
  </si>
  <si>
    <r>
      <rPr>
        <sz val="11"/>
        <color theme="1"/>
        <rFont val="Calibri"/>
        <family val="2"/>
        <scheme val="minor"/>
      </rPr>
      <t>KDA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Kentucky Department of  Agriculture</t>
    </r>
  </si>
  <si>
    <t>MNDA-SCBGP</t>
  </si>
  <si>
    <r>
      <rPr>
        <sz val="11"/>
        <rFont val="Calibri"/>
        <family val="2"/>
        <scheme val="minor"/>
      </rPr>
      <t>MTDA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Montana Department of Agriculture</t>
    </r>
  </si>
  <si>
    <r>
      <rPr>
        <sz val="11"/>
        <rFont val="Calibri"/>
        <family val="2"/>
        <scheme val="minor"/>
      </rPr>
      <t>MNDA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Minnesota Department of Agriculture</t>
    </r>
  </si>
  <si>
    <t>MTDA-SCBGP</t>
  </si>
  <si>
    <t>NJDA-SCBGP</t>
  </si>
  <si>
    <r>
      <rPr>
        <sz val="11"/>
        <color theme="1"/>
        <rFont val="Calibri"/>
        <family val="2"/>
        <scheme val="minor"/>
      </rPr>
      <t>NJDA =</t>
    </r>
    <r>
      <rPr>
        <u/>
        <sz val="11"/>
        <color rgb="FF7030A0"/>
        <rFont val="Calibri"/>
        <family val="2"/>
        <scheme val="minor"/>
      </rPr>
      <t xml:space="preserve"> New Jersey Department of Agriculture</t>
    </r>
  </si>
  <si>
    <t>PDA-SCBGP</t>
  </si>
  <si>
    <r>
      <rPr>
        <sz val="11"/>
        <color theme="1"/>
        <rFont val="Calibri"/>
        <family val="2"/>
        <scheme val="minor"/>
      </rPr>
      <t>PDA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Pennsylvania Department of Agriculture</t>
    </r>
  </si>
  <si>
    <t>TNDA-SCBGP</t>
  </si>
  <si>
    <t>THE WINERY AT SEVEN SPRINGS FARM</t>
  </si>
  <si>
    <t>TENNESSEE FARM WINEGROWERS ALLIANCE</t>
  </si>
  <si>
    <r>
      <rPr>
        <sz val="11"/>
        <rFont val="Calibri"/>
        <family val="2"/>
        <scheme val="minor"/>
      </rPr>
      <t>TNDA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Tennessee Department of Agriculture</t>
    </r>
  </si>
  <si>
    <t>Management of Grape Trunk Diseases</t>
  </si>
  <si>
    <t>NORTH CAROLINA STATE UNIVERSITY</t>
  </si>
  <si>
    <t>Pennsylvania Wine Grape Growing and Experience</t>
  </si>
  <si>
    <t>Awareness &amp; Market Growth Development: Gatlinburg Wine Trail &amp; Rocky Top Wine Trail</t>
  </si>
  <si>
    <t>MOUNTAIN VALLEY VINEYARDS</t>
  </si>
  <si>
    <t>Assessing Mass Trapping for the Management of Social Wasps in Wisconsin Vineyards</t>
  </si>
  <si>
    <r>
      <rPr>
        <sz val="11"/>
        <color theme="1"/>
        <rFont val="Calibri"/>
        <family val="2"/>
        <scheme val="minor"/>
      </rPr>
      <t>WDA =</t>
    </r>
    <r>
      <rPr>
        <u/>
        <sz val="11"/>
        <color rgb="FF7030A0"/>
        <rFont val="Calibri"/>
        <family val="2"/>
        <scheme val="minor"/>
      </rPr>
      <t xml:space="preserve"> Wyoming Department of Agriculture</t>
    </r>
  </si>
  <si>
    <t>WDA-SCBGP</t>
  </si>
  <si>
    <t>WDACTP-SCBGP</t>
  </si>
  <si>
    <t>THE UNIVERSITY OF WISCONSIN</t>
  </si>
  <si>
    <t>UNIVERSITY OF WYOMING</t>
  </si>
  <si>
    <t>VIRGINIA WINERIES ASSOCIATION</t>
  </si>
  <si>
    <r>
      <rPr>
        <sz val="11"/>
        <color theme="1"/>
        <rFont val="Calibri"/>
        <family val="2"/>
        <scheme val="minor"/>
      </rPr>
      <t>TDA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Texas Department of Agriculture</t>
    </r>
  </si>
  <si>
    <r>
      <rPr>
        <sz val="11"/>
        <rFont val="Calibri"/>
        <family val="2"/>
        <scheme val="minor"/>
      </rPr>
      <t>WDATCP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Wisconsin Department of Agriculture, Trade and Consumer Protection</t>
    </r>
  </si>
  <si>
    <t>VDACS-SCBGP</t>
  </si>
  <si>
    <t>TDA-SCBGP</t>
  </si>
  <si>
    <t>Maintaining the Virginia Wine Industry Through Low Cost Education After the Coronavirus</t>
  </si>
  <si>
    <t>Evaluation of Disease Resistant Seedless Table Grape Cultivars and Cluster Protection Materials</t>
  </si>
  <si>
    <t>Increasing Resiliency for Virginia Produce Growers Through a GAP Certification Pilot Program</t>
  </si>
  <si>
    <t>Expanding Markets for New and Existing Vineyards, Farm Wineries and Wineries</t>
  </si>
  <si>
    <t>Determining the Threat of Xylella Leaf Scorch in Arizona</t>
  </si>
  <si>
    <r>
      <rPr>
        <sz val="11"/>
        <rFont val="Calibri"/>
        <family val="2"/>
        <scheme val="minor"/>
      </rPr>
      <t>VDACS =</t>
    </r>
    <r>
      <rPr>
        <u/>
        <sz val="11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Virginia Department of Agriculture and Consumer Services</t>
    </r>
  </si>
  <si>
    <t>LAKE MICHIGAN SHORE WINE TRAIL</t>
  </si>
  <si>
    <t>A Comprehensive Marketing Project to Improve Competitiveness of Lake Michigan Shore Wines</t>
  </si>
  <si>
    <t xml:space="preserve">MONTANA STATE UNIVERSITY </t>
  </si>
  <si>
    <t>GARDEN STATE WINE GROWERS ASSOCIATION</t>
  </si>
  <si>
    <t xml:space="preserve">TEXAS A&amp;M AGRILIFE EXTENSION </t>
  </si>
  <si>
    <t>VIRGINIA POLYTECHNIC INSTITUTE AND STATE UNIVERSITY</t>
  </si>
  <si>
    <t>VIRGINIA TECH</t>
  </si>
  <si>
    <t>Addressing the Challenge of High Grape/Wine ph Through Improved Vineyard Management Practices</t>
  </si>
  <si>
    <t>CGRIC</t>
  </si>
  <si>
    <t>Lund, Karl</t>
  </si>
  <si>
    <t>Nematode Resistant Grapevine Rootstock for Adaptation to Mechanized Vineyard  Management</t>
  </si>
  <si>
    <t>Evaluation of New Root-Knot Nematode Resistant Grapevine Rootstocks 2020</t>
  </si>
  <si>
    <t>Development of Next Generation Rootstocks for California Vineyards</t>
  </si>
  <si>
    <t xml:space="preserve">Zhuang , George  </t>
  </si>
  <si>
    <t>Stacking Disease and Pest Resistance in Grapevine Rootstocks</t>
  </si>
  <si>
    <t>CGRRF</t>
  </si>
  <si>
    <t>Evaluation of Six Rootstocks Under Saline Irrigation for Wine and Raisin Varieties Grown in the Southern San Joaquin Valley of California</t>
  </si>
  <si>
    <r>
      <rPr>
        <sz val="11"/>
        <rFont val="Calibri"/>
        <family val="2"/>
        <scheme val="minor"/>
      </rPr>
      <t>CGRRF =</t>
    </r>
    <r>
      <rPr>
        <u/>
        <sz val="11"/>
        <color rgb="FF7030A0"/>
        <rFont val="Calibri"/>
        <family val="2"/>
        <scheme val="minor"/>
      </rPr>
      <t xml:space="preserve"> California Grape Rootstock Research Foundation  </t>
    </r>
  </si>
  <si>
    <r>
      <t xml:space="preserve">Grape Research Funded in the U.S.
</t>
    </r>
    <r>
      <rPr>
        <b/>
        <i/>
        <sz val="14"/>
        <color theme="1"/>
        <rFont val="Calibri"/>
        <family val="2"/>
        <scheme val="minor"/>
      </rPr>
      <t>2020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</t>
    </r>
    <r>
      <rPr>
        <i/>
        <sz val="12"/>
        <color theme="1"/>
        <rFont val="Calibri"/>
        <family val="2"/>
        <scheme val="minor"/>
      </rPr>
      <t>Updated December 15, 2020</t>
    </r>
  </si>
  <si>
    <t xml:space="preserve">CGRIC = California Grape Rootstock Improvement Commission </t>
  </si>
  <si>
    <t>CALW-2020-08996</t>
  </si>
  <si>
    <t>CALW-2020-08993</t>
  </si>
  <si>
    <t>Agricultural Detection Dogs: Measuring Capability and Enhancing Capacity</t>
  </si>
  <si>
    <t>UC MERCED</t>
  </si>
  <si>
    <t>TEXW-2020-06483 </t>
  </si>
  <si>
    <t>Innovative Canopy Management Strategies to Improve Grape Specialized Color Metabolites Synthesis and Fruit Quality</t>
  </si>
  <si>
    <t>MICL08602</t>
  </si>
  <si>
    <t>NIFA -AFRI</t>
  </si>
  <si>
    <t>MICHIGAN STATE UNIVERSITY</t>
  </si>
  <si>
    <t>Understanding Plants, Food and Chemistry through the Lens of Fermentation. A Metabolomics Based Investigation of the Biochemistry or Plant-based Food</t>
  </si>
  <si>
    <t>PEN04761</t>
  </si>
  <si>
    <t>N/A</t>
  </si>
  <si>
    <t>MICL02717</t>
  </si>
  <si>
    <t>VT-H02710MS</t>
  </si>
  <si>
    <t>UNIVERSITY OF VERMONT</t>
  </si>
  <si>
    <t>Multi-state Coordinated Evaluation of Winegrape Cultivars and Clones</t>
  </si>
  <si>
    <t>Isaacs, R.</t>
  </si>
  <si>
    <t>Ecology and Management of Insects in Michigan’s Small Fruit Industries</t>
  </si>
  <si>
    <t>Diversifying Weed Control Tools for Sustainable and Economic Production of Edible Specialty Crops</t>
  </si>
  <si>
    <t>Bradshaw, T.</t>
  </si>
  <si>
    <t>MICL02731</t>
  </si>
  <si>
    <t>Kwasniewski, M.</t>
  </si>
  <si>
    <t xml:space="preserve">Hall, N. </t>
  </si>
  <si>
    <t>Karydis, K.</t>
  </si>
  <si>
    <t>Carpin, S.</t>
  </si>
  <si>
    <t>Sabbatini, P.</t>
  </si>
  <si>
    <t>Mobile Robotic Lab for In-Situ Sampling and Measurement</t>
  </si>
  <si>
    <t>OS21-144</t>
  </si>
  <si>
    <t>Cluster Protection Shelter to Reduce Fungicide Usage in Conventional and Organic Vineyards</t>
  </si>
  <si>
    <t>Nita, M.</t>
  </si>
  <si>
    <t>Chaudhari, S.</t>
  </si>
  <si>
    <t>Miles, T.</t>
  </si>
  <si>
    <t>Unknown</t>
  </si>
  <si>
    <t>Influence of Cluster Rots on the Crop Quality of Wine Grapes From Michigan Vineyards</t>
  </si>
  <si>
    <t>Establishment of a Fermented Beverages Laboratory for Enhancing Education and Research in Fermentation Science</t>
  </si>
  <si>
    <t>NIFA</t>
  </si>
  <si>
    <t>Deluc, L.</t>
  </si>
  <si>
    <t>ORE01006</t>
  </si>
  <si>
    <t xml:space="preserve">Castro, L. </t>
  </si>
  <si>
    <t>CAL POLY CORPORATION</t>
  </si>
  <si>
    <t>CALW-2020-11314</t>
  </si>
  <si>
    <t>Improving Grapevine Resistance to Powdery Mildew Utilizing Genome Editing Technology</t>
  </si>
  <si>
    <t>Dhekney, S.</t>
  </si>
  <si>
    <t>UNIVERSITY OF MARYLAND EASTERN SHORE</t>
  </si>
  <si>
    <t>MDX-PS202104</t>
  </si>
  <si>
    <t>Stewart, R.</t>
  </si>
  <si>
    <t>VA-160158</t>
  </si>
  <si>
    <t>ASEV-NGRA Precision Viticulture Symposium</t>
  </si>
  <si>
    <t>NATIONAL GRAPE RESEARCH ALLIANCE, INC.</t>
  </si>
  <si>
    <t>CALW-2021-02530</t>
  </si>
  <si>
    <t>Improving Soil and Agroecosystem Health Across Virginia</t>
  </si>
  <si>
    <t>Developing Transgene-Free Genome Editing Tool for Clonally Propagated Crops Through Homology-Directed Repair Pathway</t>
  </si>
  <si>
    <t>Brown, D.</t>
  </si>
  <si>
    <t>Establishing Gene Editing Technology to Develop Seedless Muscadine Table Grape</t>
  </si>
  <si>
    <t>FLORIDA A &amp; M UNIVERSITY</t>
  </si>
  <si>
    <t>FAMUCBG 11072 MAR</t>
  </si>
  <si>
    <t>Rahman, M.</t>
  </si>
  <si>
    <t>Judkins, K.</t>
  </si>
  <si>
    <t>INLAND DESERT NURSERY</t>
  </si>
  <si>
    <t>FW21-373</t>
  </si>
  <si>
    <t>Adoption of Rootstocks for Sustainable Wine Grape Production in Columbia Valley, Washington</t>
  </si>
  <si>
    <t>SARE WESTERN</t>
  </si>
  <si>
    <t>Growing Table Grape Varieties for Subtropical Hawaii Using Organic Practices</t>
  </si>
  <si>
    <t>KAWANUI FARM</t>
  </si>
  <si>
    <t>Herbert, G.</t>
  </si>
  <si>
    <t>FW21-378</t>
  </si>
  <si>
    <t>SARE SOUTHERN</t>
  </si>
  <si>
    <t>TREASURY WINE ESTATES</t>
  </si>
  <si>
    <t>FW21-386</t>
  </si>
  <si>
    <t>Prevention of Spotted Lanternfly Infestation in Vineyards Using a Physical Barrier</t>
  </si>
  <si>
    <t>M&amp;M VINEYARDS</t>
  </si>
  <si>
    <t>Sidhu, M.</t>
  </si>
  <si>
    <t>FNE21-993</t>
  </si>
  <si>
    <t>NSF</t>
  </si>
  <si>
    <t>I-Corps: A Modeling-Simulation-Visualization Framework for Decision Making in Agricultural Systems Using Data Analytics and Visualization</t>
  </si>
  <si>
    <t>Sforza, P.</t>
  </si>
  <si>
    <r>
      <rPr>
        <sz val="11"/>
        <color theme="1"/>
        <rFont val="Calibri"/>
        <family val="2"/>
        <scheme val="minor"/>
      </rPr>
      <t>NSF</t>
    </r>
    <r>
      <rPr>
        <sz val="11"/>
        <color theme="10"/>
        <rFont val="Calibri"/>
        <family val="2"/>
        <scheme val="minor"/>
      </rPr>
      <t xml:space="preserve"> </t>
    </r>
    <r>
      <rPr>
        <sz val="11"/>
        <color rgb="FF7030A0"/>
        <rFont val="Calibri"/>
        <family val="2"/>
        <scheme val="minor"/>
      </rPr>
      <t>=</t>
    </r>
    <r>
      <rPr>
        <u/>
        <sz val="11"/>
        <color rgb="FF7030A0"/>
        <rFont val="Calibri"/>
        <family val="2"/>
        <scheme val="minor"/>
      </rPr>
      <t xml:space="preserve"> National Science Foundation</t>
    </r>
  </si>
  <si>
    <t>Sipiora, M.</t>
  </si>
  <si>
    <t>Improving Soil Health with Biochar and Compost Application in North Coast Vineyards</t>
  </si>
  <si>
    <t>Gao, F.</t>
  </si>
  <si>
    <t>SILVEC BIOLOGICS, INC.</t>
  </si>
  <si>
    <t>SBIR Phase I: Using a Novel RNA Therapy to Immunize Trees and Vines Against Deadly Bacteria</t>
  </si>
  <si>
    <t>Edwards, C.</t>
  </si>
  <si>
    <t>Use of Non-traditional Lactic Acid Bacteria to Induce Malolactic Fermentation in Grape Musts and Wines</t>
  </si>
  <si>
    <t>Optimizing Irrigation Efficiency with Soil Water Sensor-based Systems</t>
  </si>
  <si>
    <t>Mobile App for Crop Estimation, Lag Phase Detection and Viral Symptom Detection</t>
  </si>
  <si>
    <t>Jacoby, P.</t>
  </si>
  <si>
    <t>James, D.</t>
  </si>
  <si>
    <t>Karkee, M.</t>
  </si>
  <si>
    <t>Advancing Condensed Tannin Analysis</t>
  </si>
  <si>
    <t>Waterhouse, A.</t>
  </si>
  <si>
    <t>WASHINGTON STATE UNIVERSITY</t>
  </si>
  <si>
    <t>Walsh, D.</t>
  </si>
  <si>
    <t>Verifying Effectiveness of Common Winery Sanitization Protocols with AT Luminometer Testing</t>
  </si>
  <si>
    <t>SOUTH SEATTLE COLLEGE</t>
  </si>
  <si>
    <t>Grape Mealybug Management: New Control Measures</t>
  </si>
  <si>
    <t>Enological Application of Non-Saccharomyces Yeasts</t>
  </si>
  <si>
    <t>Survey and Monitoring of New Leafmining Pest of Wine Grapes in Eastern WA</t>
  </si>
  <si>
    <t>$24,712*</t>
  </si>
  <si>
    <t>$21,228*</t>
  </si>
  <si>
    <t>$20,000*</t>
  </si>
  <si>
    <t>$6,780*</t>
  </si>
  <si>
    <t>$24,423*</t>
  </si>
  <si>
    <t>$42,534*</t>
  </si>
  <si>
    <t>$84,607*</t>
  </si>
  <si>
    <t>$5,074*</t>
  </si>
  <si>
    <t>*First year funding only</t>
  </si>
  <si>
    <r>
      <rPr>
        <sz val="11"/>
        <rFont val="Calibri"/>
        <family val="2"/>
        <scheme val="minor"/>
      </rPr>
      <t>NRCS =</t>
    </r>
    <r>
      <rPr>
        <u/>
        <sz val="11"/>
        <color rgb="FF7030A0"/>
        <rFont val="Calibri"/>
        <family val="2"/>
        <scheme val="minor"/>
      </rPr>
      <t xml:space="preserve"> Natural Resources Conservation Service </t>
    </r>
  </si>
  <si>
    <r>
      <rPr>
        <sz val="11"/>
        <rFont val="Calibri"/>
        <family val="2"/>
        <scheme val="minor"/>
      </rPr>
      <t>RCPP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Regional Conservation Partnership Program</t>
    </r>
  </si>
  <si>
    <t>Building Capacity in Agro-Nutraceuticals to Study Muscadine Grape as a Potential Prebiotic and Probiotic Source to Promote Gut Health</t>
  </si>
  <si>
    <t>Sheikh, M.</t>
  </si>
  <si>
    <t>FAMUCBG 11118 MS</t>
  </si>
  <si>
    <t>Soil Health Management Systems for Northern California</t>
  </si>
  <si>
    <t>Al Rwahnih, M.</t>
  </si>
  <si>
    <t>Bartlett, M.</t>
  </si>
  <si>
    <t>Block, K.</t>
  </si>
  <si>
    <t>Brillante, L.</t>
  </si>
  <si>
    <t>CALIFORNIA STATE UNIVERSITY, FRESNO</t>
  </si>
  <si>
    <t>Baseline Smoke-Taint Volatiles and Glycosides</t>
  </si>
  <si>
    <t>Controlling Grapevine Trunk Diseases</t>
  </si>
  <si>
    <t>Eskalen, K.</t>
  </si>
  <si>
    <t>Online Guide to Grapevine Varieties and Rootstocks</t>
  </si>
  <si>
    <t>Fidelibus, M.</t>
  </si>
  <si>
    <t>Molecular Biomarkers for Heat Response in Grapes</t>
  </si>
  <si>
    <t>Forrestel, E.</t>
  </si>
  <si>
    <t>Lazcano, C.</t>
  </si>
  <si>
    <t>Nightime Fluorescence as a Practical Means to Inform Grape Physiology</t>
  </si>
  <si>
    <t>Magney, T.</t>
  </si>
  <si>
    <t>Qian, M.</t>
  </si>
  <si>
    <t>Tomasino, E.</t>
  </si>
  <si>
    <t>Wildermuth, M.</t>
  </si>
  <si>
    <t>Ebeler, S.</t>
  </si>
  <si>
    <t>Grape Composition Sensing</t>
  </si>
  <si>
    <t>SAES</t>
  </si>
  <si>
    <t>SAES = State Agricultural Experiment Station</t>
  </si>
  <si>
    <t>Cold-Climate Grape Breeding and Enological Best Practices</t>
  </si>
  <si>
    <t>MIN-21-104</t>
  </si>
  <si>
    <t>Clark, M.</t>
  </si>
  <si>
    <t>Understanding the Molecular Mechanisms of Underlying the Host-Pathogen and Microbe-Microbe Interactions for Xylem-Inhabiting Bacterial Plant Pathogens</t>
  </si>
  <si>
    <t>UNIVERSITY OF CALIFORNIA, RIVERSIDE</t>
  </si>
  <si>
    <t>Roper, C.</t>
  </si>
  <si>
    <t>CA-R-PPA-5020-H</t>
  </si>
  <si>
    <r>
      <rPr>
        <sz val="11"/>
        <rFont val="Calibri"/>
        <family val="2"/>
        <scheme val="minor"/>
      </rPr>
      <t>NYWGF =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New York Wine and Grape Foundation</t>
    </r>
  </si>
  <si>
    <t>NYWGF</t>
  </si>
  <si>
    <t>Effect of Silicon on Grapevine Health</t>
  </si>
  <si>
    <t>Improving Regional and Block-Level Concord Crop Estimation</t>
  </si>
  <si>
    <t>OSP 220583</t>
  </si>
  <si>
    <t>OSP 138725</t>
  </si>
  <si>
    <t>Identifying Clean Nursery Stocks for a Sustainable New York Viticulture</t>
  </si>
  <si>
    <t xml:space="preserve">Sustainable Disease Management for 21st Century New York Viticulture </t>
  </si>
  <si>
    <t>Continuing Veraison to Harvest Newsletter and Fruit Sampling in 2021- 2022</t>
  </si>
  <si>
    <t>Increasing the Reliability /Scope of NEWA Weather and Pest Model Information 2021-2022</t>
  </si>
  <si>
    <t>The Use of Ultraviolet Light to Suppress Grapevine Diseases and Pests</t>
  </si>
  <si>
    <t>Evaluation of Cevya for Grape Black Rot and Powdery Mildew Control of Juice and Wine Grapes</t>
  </si>
  <si>
    <t>Biology and Management of Sour Rot and Its Important Insect Vectors</t>
  </si>
  <si>
    <t>Insecticide Resistance Is Limiting Control of Sour Rot in New York Vineyards</t>
  </si>
  <si>
    <t>Evaluating the Effects of Cropping Levels on Bud Hardiness to Mitigate Risk in Lake Erie Grape Prod etc</t>
  </si>
  <si>
    <t>Evaluate Pre and Post Emergence Herbicide Tank Mixes for Residual Weed Mgmt &amp; Sucker Control in Grapes</t>
  </si>
  <si>
    <t>Determining Bud Mortality via Thermal &amp; Multispectral Imaging to Guide Pruning Practices</t>
  </si>
  <si>
    <t>Evaluation of a Berry Cuticle Supplement to Reduce Cluster Rots in Vineyards Joint Project</t>
  </si>
  <si>
    <t>Evaluation of Winegrape Cultivars and Clones on Long Island 2021–22</t>
  </si>
  <si>
    <t>OSP 92381</t>
  </si>
  <si>
    <t>OSP 92375</t>
  </si>
  <si>
    <t>OSP 89165</t>
  </si>
  <si>
    <t>OSP 83820</t>
  </si>
  <si>
    <t>OSP 89216/G205</t>
  </si>
  <si>
    <t>OSP 213499</t>
  </si>
  <si>
    <t>OSP 220344</t>
  </si>
  <si>
    <t>G204</t>
  </si>
  <si>
    <t>OSP 89144</t>
  </si>
  <si>
    <t>Breed and Evaluation of New Wine Grape Varieties With Improved Cold Tolerance and Disease Resistance 2021–22</t>
  </si>
  <si>
    <t>OSP 69282</t>
  </si>
  <si>
    <t>OSP 138565</t>
  </si>
  <si>
    <t>Expanding the Range of Rapid Analysis Approaches to Semi-polar Volatiles &amp; Non-volatile Precursors in Grapes</t>
  </si>
  <si>
    <t>OSP 138780</t>
  </si>
  <si>
    <t>OSP 138761</t>
  </si>
  <si>
    <t>OSP 70812</t>
  </si>
  <si>
    <t>OSP 138769</t>
  </si>
  <si>
    <t>CORNELL CALS</t>
  </si>
  <si>
    <t>OSP 138751</t>
  </si>
  <si>
    <t>Martinson, T.</t>
  </si>
  <si>
    <t>Reisch, B.</t>
  </si>
  <si>
    <t>Russo, J.</t>
  </si>
  <si>
    <t>Sacks, G.</t>
  </si>
  <si>
    <t>Walter-Peterson, H.</t>
  </si>
  <si>
    <t>Side by Side Evaluation of Clones and Hybrids of Vitis vinifera “Riesling” in the Lake Erie Region of Penn</t>
  </si>
  <si>
    <t>Wise, A.</t>
  </si>
  <si>
    <t>Fuchs, M.</t>
  </si>
  <si>
    <t>Hed, B.</t>
  </si>
  <si>
    <t>Sosnoskie, L. / Bates, T.</t>
  </si>
  <si>
    <t>Vanden-Heuvel, J. / Jiang, Y.</t>
  </si>
  <si>
    <t>Loeb, G. / Gold, K.</t>
  </si>
  <si>
    <t>Loeb, G. / Scott, J.</t>
  </si>
  <si>
    <t>Gadoury, D. / Gold, K.</t>
  </si>
  <si>
    <t xml:space="preserve">Bates, T. / Vanden-Heuvel, J. </t>
  </si>
  <si>
    <t>Acevedo, F. / Hed, B.</t>
  </si>
  <si>
    <t>Gold, K. / Lynch, S.</t>
  </si>
  <si>
    <t>Hed, B. / Centinari, M.</t>
  </si>
  <si>
    <t>Assessment of UV-C Radiation as an Integrative Pest Management Tool for the Management of Grape Powdery Mildew and Botrytis Bunch Rot</t>
  </si>
  <si>
    <t>GW21-219</t>
  </si>
  <si>
    <t>What is a Healthy Soil for Wine Grape Production? Assessing Soil Health Across California Vineyards</t>
  </si>
  <si>
    <t>GW21-227</t>
  </si>
  <si>
    <t>Gonzalez-Maldonado, N.</t>
  </si>
  <si>
    <t>Cooper, M.</t>
  </si>
  <si>
    <t>Oberholster, A.</t>
  </si>
  <si>
    <t>21-0273-000-SA</t>
  </si>
  <si>
    <t>21-0265-000-SA</t>
  </si>
  <si>
    <t>21-0274-000-SA</t>
  </si>
  <si>
    <t>Almeida, R.</t>
  </si>
  <si>
    <t>Modeling of Xylella fastidiosa Transmission and Grapevine Susceptibility Using Fluid Dynamic Simulations</t>
  </si>
  <si>
    <t>Improved Decision-Making for Grapevine Leafroll and Red Blotch Diseases Using Rapid Identification Tools and a Regional Approach to Monitoring and Management</t>
  </si>
  <si>
    <t>21-0268-000-SA</t>
  </si>
  <si>
    <t>Resistance to Grapevine Leafroll-Associated Virus 3 and Its Major Mealybug Vectors</t>
  </si>
  <si>
    <t>21-0267-000-SA</t>
  </si>
  <si>
    <t>Transmission Biology of Grapevine Red Blotch Virus</t>
  </si>
  <si>
    <t>21-0271-000-SA</t>
  </si>
  <si>
    <t>Virus-Based Delivery of Interfering RNAs Targeting Grapevine Leafroll-Associated Virus(es)</t>
  </si>
  <si>
    <t>Kuo, Y.</t>
  </si>
  <si>
    <t>21-0269-000-SA</t>
  </si>
  <si>
    <t>Grapevine Fanleaf Virus-Host Interactions for Disease Symptom Development</t>
  </si>
  <si>
    <t>21-0272-000-SA</t>
  </si>
  <si>
    <t>Rock, C.</t>
  </si>
  <si>
    <t>21-0275-000-SA</t>
  </si>
  <si>
    <t>USDA ARS</t>
  </si>
  <si>
    <t>Genomics Based Technology for Identification, Tracking, Insecticide Resistance Surveillance, and Pest Management of Vine Mealybug and Grape Mealybug in Vineyards</t>
  </si>
  <si>
    <t> Burbank, L.</t>
  </si>
  <si>
    <t>21-0276-000-SA</t>
  </si>
  <si>
    <t>Progression of Pierce’s Disease Symptoms and Xylella fastidiosa Colonization of Grapevines Under Field Conditions</t>
  </si>
  <si>
    <t>CDFA PD/GWSS</t>
  </si>
  <si>
    <t xml:space="preserve">Wong, A.
</t>
  </si>
  <si>
    <t>Investigating the Impact of Grapevine Red Blotch Virus (GRBV) on Grape Skin Cell Wall Metabolism and Soluble Pathogenesis-Related Proteins in Relation to Phenolic Extractability</t>
  </si>
  <si>
    <t>Casassa, F.</t>
  </si>
  <si>
    <t>Grapevine Trunk Diseases in Oregon Vineyards: A Pilot Project on Epidemiology and Management </t>
  </si>
  <si>
    <t>Botrytis Bunch Rot: Who, Where, When, and What to Use</t>
  </si>
  <si>
    <t>KC, A.</t>
  </si>
  <si>
    <t>Levin, A.</t>
  </si>
  <si>
    <t>Mahaffee, W.</t>
  </si>
  <si>
    <t>Skinkis, P. and Schreiner, P.</t>
  </si>
  <si>
    <t>OREGON STATE UNIVERSITY, USDA ARS</t>
  </si>
  <si>
    <t>Skinkis, P.</t>
  </si>
  <si>
    <t>Rayapati, N.</t>
  </si>
  <si>
    <t>Tracking Genetic Variants of Grapevine
Leafroll-Associated Virus 3 for Disease
Prevention and Control in Pacific Northwest
Vineyards</t>
  </si>
  <si>
    <t>Use of Non-Saccharomyces Yeasts to Ferment
High Sugar Chardonnay Grape Musts from the
Pacific Northwest</t>
  </si>
  <si>
    <t>Optimizing Water Use for Winegrapes with
Sensor-controlled Subsurface Irrigation</t>
  </si>
  <si>
    <t>Impact of Pediococcus on Wine Chemical and Sensory Properties</t>
  </si>
  <si>
    <t>Osborne, J.</t>
  </si>
  <si>
    <t>Characterizing Willamette Valley Soil Moisture and Grapevine Response under Drying Seasonal Conditions</t>
  </si>
  <si>
    <t>Rootstock Effects on Mature Pinot Noir Growth and Productivity under Cool Climate, Dry-Farmed Conditions</t>
  </si>
  <si>
    <t>Taking Proof of Concept to Wide-Scale Field
Use: The OSU High-Performance Dendrometer</t>
  </si>
  <si>
    <t>Fungal Microbiome Associated with
Grapevine Trunk Diseases in Oregon
Vineyards</t>
  </si>
  <si>
    <t>Assessment and Management of Risk Associated with Wildfire Smoke Exposure of Grapes in the Vineyard</t>
  </si>
  <si>
    <t>SCRI</t>
  </si>
  <si>
    <r>
      <rPr>
        <sz val="11"/>
        <color theme="1"/>
        <rFont val="Calibri"/>
        <family val="2"/>
        <scheme val="minor"/>
      </rPr>
      <t>SCRI =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rgb="FF7030A0"/>
        <rFont val="Calibri"/>
        <family val="2"/>
        <scheme val="minor"/>
      </rPr>
      <t>Specialty Crop Research Initiative</t>
    </r>
  </si>
  <si>
    <t>Improving Grape Extraction with PEF to Make Better Wine</t>
  </si>
  <si>
    <t>SCBGP</t>
  </si>
  <si>
    <t>IDAHO GRAPE GROWERS AND WINE PRODUCERS COMMISSION</t>
  </si>
  <si>
    <t>Embracing Change, Growth and Collaboration in Idaho</t>
  </si>
  <si>
    <t>Improving Weather-Data-Driven Decision Tools for Idaho Wine Grape Vineyards</t>
  </si>
  <si>
    <t>BOISE STATE UNIVERSITY</t>
  </si>
  <si>
    <t>Wilkins, D.</t>
  </si>
  <si>
    <t>Development of Best Production Practices for Improving Quality of Cold-Hardy Red Wines Over Time</t>
  </si>
  <si>
    <t>UNIVERSITY OF MARYLAND</t>
  </si>
  <si>
    <t>Unveiling Fungicide Resistance in the Downy Mildew Pathogen in Maryland Vineyards</t>
  </si>
  <si>
    <t>Improving Grape Berry Moth Management in Michigan Vineyards</t>
  </si>
  <si>
    <t>Enabling Rapid Molecular Diagnostics of Trunk Diseases for Minnesota Fruit Farms</t>
  </si>
  <si>
    <t>Precision IPM and Reducing the Risk of Japanese Beetle in Wine Grapes</t>
  </si>
  <si>
    <t>Develop a Standard Quality Evaluation Program to Improve the Sustainability and Profitability of Nebraska Grape and Wine Industry</t>
  </si>
  <si>
    <t>UNIVERSITY OF NEBRASKA</t>
  </si>
  <si>
    <t>NEBRASKA GRAPE AND WINERY BOARD</t>
  </si>
  <si>
    <t>Nebraska Certified Sustainable Specialty Crops</t>
  </si>
  <si>
    <t>NH Wine Grape Varietals - Increasing Public Awareness and Expanding Grower/Winemaker Knowledge</t>
  </si>
  <si>
    <t>NEW HAMPSHIRE WINERY ASSOCIATION</t>
  </si>
  <si>
    <t>OCPVA</t>
  </si>
  <si>
    <t>Two Educational Seminars/Tastings Highlighting New Jersey Wine Grape Varieties for Growers and Wine Industry Influencers</t>
  </si>
  <si>
    <t>Improving Management of Sour Rot Disease and Important Insect Vectors in NY Wine Grapes</t>
  </si>
  <si>
    <t>Precise Indoor Vine Conditioning</t>
  </si>
  <si>
    <t>Extending Muscadine Shelf-life for New Markets</t>
  </si>
  <si>
    <t>Integrated Improvement Process of Cold-Hardy Grapes: From Breeding, Production to Sensory Analysis</t>
  </si>
  <si>
    <t>NORTHERN CROPS INSTITUTE</t>
  </si>
  <si>
    <t>Stop the Spread of Gill's Mealybug in Oregon</t>
  </si>
  <si>
    <t>Optimizing Irrigation Initiation Time in Oregon</t>
  </si>
  <si>
    <t>Novel Coatings to Prevent Uptake of Smoke into Wine Grapes</t>
  </si>
  <si>
    <t>Creating Greater Opportunity for Tennessee Grapes and Tennessee Wines</t>
  </si>
  <si>
    <t>HILLSIDE WINERY</t>
  </si>
  <si>
    <t>Enhancing Employee Knowledge through Certification of Tennessee Farm Winery Employees</t>
  </si>
  <si>
    <t>Increasing Demand and Diversity for Additional West Tennessee Grapes</t>
  </si>
  <si>
    <t>SANDERSON FAMILY FARM</t>
  </si>
  <si>
    <t>Growing Viticultural Operations and Support for the Tennessee Wine Industry</t>
  </si>
  <si>
    <t>Reducing the Potential for Cold Injury to New Vineyards in Texas by Evaluating Vine Shelter Type</t>
  </si>
  <si>
    <t>TEXAS A&amp;M AGRILIFE EXTENSION SERVICE</t>
  </si>
  <si>
    <t>Verjus: A Natural Method to Improve Wine Acidity and Increase the Profitability of Grape Production in Texas</t>
  </si>
  <si>
    <t>VitiNord 2022: A Pivotal Opportunity for Education, Collaboration and Innovation among Vermont Grape and Wine Producers</t>
  </si>
  <si>
    <t>VITINORD</t>
  </si>
  <si>
    <t>WASHINGTON WINE INDUSTRY FOUNDATION</t>
  </si>
  <si>
    <t>Stop the Spread: Building Pest Management Plans to Comply with New Grape Quarantine Rules</t>
  </si>
  <si>
    <t>Supporting Seedless Table Grape Production in Wisconsin</t>
  </si>
  <si>
    <t>UNIVERSITY OF WISCONSIN-MADISON</t>
  </si>
  <si>
    <t>UNIVERSITY OF WISCONSIN</t>
  </si>
  <si>
    <t>Assessing Attract-and-Kill as a New Management Strategy for Japanese Beetle in Wisconsin Vineyards</t>
  </si>
  <si>
    <t>Effects of Arizona Climate on Wine Grape Composition</t>
  </si>
  <si>
    <t>OREGON DEPT OF AG</t>
  </si>
  <si>
    <t>TENNESSEE DEPT OF AG</t>
  </si>
  <si>
    <t>Santa Barbara County Wine Expansion in Southern California</t>
  </si>
  <si>
    <t>Signature Santa Lucia Highlands Pinot Noir to the People</t>
  </si>
  <si>
    <t>Providing Sonoma Producers Needed Training on Sustainable Farming Practices to Mitigate Impacts of California Wildfires</t>
  </si>
  <si>
    <t>Educational and Training Workshops for On-Farm Water and Energy Automation</t>
  </si>
  <si>
    <t>Developing High-Throughput Genetic Screening Tools for Drought Tolerance in Grape Rootstocks</t>
  </si>
  <si>
    <t>Evapotranspiration Monitoring of Three Major Salinas Valley Specialty Crops</t>
  </si>
  <si>
    <t>Investigation of the Risk of Smoke Exposure: Volatile Phenol Absorption and Translocation</t>
  </si>
  <si>
    <t>Paso Robles Wine Targets Mid-Markets</t>
  </si>
  <si>
    <t>PASO ROBLES WINE COUNTRY ALLIANCE</t>
  </si>
  <si>
    <t>SANTA LUCIA HIGLANDS WINE ARTISANS</t>
  </si>
  <si>
    <t>Towards the Enhancement of PCR Detection of Pathogens in Specialty Crops</t>
  </si>
  <si>
    <t>Specialty Producers Conference</t>
  </si>
  <si>
    <t>Judgment of Princeton International Wine Summit</t>
  </si>
  <si>
    <t>Oregon Wine Direct Sales Reporting and Benchmarking and Work</t>
  </si>
  <si>
    <t>OREGON WINE BOARD</t>
  </si>
  <si>
    <r>
      <t xml:space="preserve">Grape Research Funded in the U.S.
</t>
    </r>
    <r>
      <rPr>
        <b/>
        <i/>
        <sz val="14"/>
        <color theme="1"/>
        <rFont val="Calibri"/>
        <family val="2"/>
        <scheme val="minor"/>
      </rPr>
      <t>2021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Updated October 29, 2021</t>
    </r>
  </si>
  <si>
    <t>SANTA BARBARA VINTNERS</t>
  </si>
  <si>
    <t>CALIFORNIA LAND STEWARDSHIP INSTITUTE</t>
  </si>
  <si>
    <t>CALIFORNIA STAT UNIVERSITY, MONTEREY BAY</t>
  </si>
  <si>
    <t xml:space="preserve">Ohio Grape Industries Committee </t>
  </si>
  <si>
    <t>KENT STATE ASHTABULA</t>
  </si>
  <si>
    <t>Trebets, E. and Kirk, A.</t>
  </si>
  <si>
    <t>Two projects: 1) the evaluation of sour rot thresholds for wine quality and 2) analysis of the effects of production intervention on the stability of pétillant naturel sparkling wine</t>
  </si>
  <si>
    <t>OKLAHOMA STATE UNIVERSITY</t>
  </si>
  <si>
    <t>Grape Library of Viticulture Extension (Grape LOVE)</t>
  </si>
  <si>
    <t>Oklahoma Department of Agriculture, Food and Forestry</t>
  </si>
  <si>
    <t>Svyantek,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</si>
</sst>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 tint="4.9989318521683403E-2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44444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164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Border="1" applyAlignment="1">
      <alignment vertical="top"/>
    </xf>
    <xf numFmtId="0" fontId="0" fillId="0" borderId="0" xfId="0" applyFill="1" applyAlignment="1">
      <alignment wrapText="1"/>
    </xf>
    <xf numFmtId="0" fontId="4" fillId="0" borderId="0" xfId="1" applyAlignment="1">
      <alignment vertical="top" wrapText="1"/>
    </xf>
    <xf numFmtId="0" fontId="4" fillId="0" borderId="0" xfId="1" applyAlignment="1">
      <alignment vertical="top"/>
    </xf>
    <xf numFmtId="0" fontId="16" fillId="0" borderId="0" xfId="0" applyFont="1" applyAlignment="1">
      <alignment horizontal="left" vertical="top"/>
    </xf>
    <xf numFmtId="164" fontId="16" fillId="0" borderId="0" xfId="0" applyNumberFormat="1" applyFont="1" applyAlignment="1"/>
    <xf numFmtId="0" fontId="16" fillId="0" borderId="0" xfId="0" applyFont="1" applyAlignment="1"/>
    <xf numFmtId="0" fontId="17" fillId="0" borderId="0" xfId="1" applyFont="1" applyAlignment="1">
      <alignment vertical="top"/>
    </xf>
    <xf numFmtId="0" fontId="4" fillId="0" borderId="0" xfId="1"/>
    <xf numFmtId="0" fontId="0" fillId="0" borderId="0" xfId="0" applyFont="1" applyAlignment="1">
      <alignment horizontal="left" vertical="top"/>
    </xf>
    <xf numFmtId="0" fontId="0" fillId="0" borderId="0" xfId="0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5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15" fillId="0" borderId="0" xfId="1" applyFont="1" applyAlignment="1">
      <alignment horizontal="left" vertical="top" indent="3"/>
    </xf>
    <xf numFmtId="0" fontId="16" fillId="0" borderId="0" xfId="0" applyFont="1" applyAlignment="1">
      <alignment horizontal="left" vertical="top" wrapText="1"/>
    </xf>
    <xf numFmtId="164" fontId="16" fillId="0" borderId="0" xfId="0" applyNumberFormat="1" applyFont="1"/>
    <xf numFmtId="0" fontId="16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center"/>
    </xf>
    <xf numFmtId="0" fontId="21" fillId="0" borderId="6" xfId="0" applyFont="1" applyBorder="1"/>
    <xf numFmtId="0" fontId="21" fillId="0" borderId="6" xfId="0" applyFont="1" applyBorder="1" applyAlignment="1">
      <alignment horizontal="center" vertical="center"/>
    </xf>
    <xf numFmtId="0" fontId="22" fillId="0" borderId="0" xfId="0" applyFont="1"/>
    <xf numFmtId="164" fontId="2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right"/>
    </xf>
    <xf numFmtId="164" fontId="21" fillId="0" borderId="0" xfId="0" applyNumberFormat="1" applyFont="1" applyAlignment="1">
      <alignment horizontal="center" vertical="center"/>
    </xf>
    <xf numFmtId="0" fontId="1" fillId="4" borderId="0" xfId="0" applyFont="1" applyFill="1" applyAlignment="1">
      <alignment horizontal="left" vertical="top" wrapText="1"/>
    </xf>
    <xf numFmtId="0" fontId="1" fillId="4" borderId="0" xfId="0" applyFont="1" applyFill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13" fillId="6" borderId="0" xfId="0" applyFont="1" applyFill="1" applyAlignment="1">
      <alignment horizontal="left" vertical="top" wrapText="1"/>
    </xf>
    <xf numFmtId="0" fontId="13" fillId="6" borderId="0" xfId="0" applyFont="1" applyFill="1" applyAlignment="1">
      <alignment vertical="top"/>
    </xf>
    <xf numFmtId="0" fontId="4" fillId="6" borderId="0" xfId="1" applyFill="1" applyAlignment="1">
      <alignment vertical="top" wrapText="1"/>
    </xf>
    <xf numFmtId="0" fontId="4" fillId="0" borderId="0" xfId="1" applyFill="1" applyAlignment="1">
      <alignment vertical="top" wrapText="1"/>
    </xf>
    <xf numFmtId="0" fontId="1" fillId="0" borderId="0" xfId="0" applyFont="1"/>
    <xf numFmtId="0" fontId="13" fillId="6" borderId="0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horizontal="left" vertical="top" wrapText="1"/>
    </xf>
    <xf numFmtId="0" fontId="15" fillId="0" borderId="0" xfId="1" applyFont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4" fillId="0" borderId="0" xfId="1" applyAlignment="1">
      <alignment horizontal="left" vertical="top" indent="4"/>
    </xf>
    <xf numFmtId="0" fontId="4" fillId="0" borderId="0" xfId="1" applyAlignment="1">
      <alignment horizontal="left" indent="4"/>
    </xf>
    <xf numFmtId="0" fontId="16" fillId="0" borderId="0" xfId="0" applyFont="1" applyAlignment="1">
      <alignment horizontal="left" vertical="top" indent="4"/>
    </xf>
    <xf numFmtId="164" fontId="16" fillId="0" borderId="0" xfId="0" applyNumberFormat="1" applyFont="1" applyAlignment="1">
      <alignment horizontal="left" indent="4"/>
    </xf>
    <xf numFmtId="0" fontId="16" fillId="0" borderId="0" xfId="0" applyFont="1" applyAlignment="1">
      <alignment horizontal="left" indent="4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14" fontId="0" fillId="5" borderId="8" xfId="0" applyNumberFormat="1" applyFill="1" applyBorder="1" applyAlignment="1">
      <alignment horizontal="left" vertical="top" wrapText="1"/>
    </xf>
    <xf numFmtId="164" fontId="0" fillId="5" borderId="8" xfId="0" applyNumberFormat="1" applyFill="1" applyBorder="1" applyAlignment="1">
      <alignment vertical="top"/>
    </xf>
    <xf numFmtId="0" fontId="0" fillId="5" borderId="8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5" borderId="8" xfId="0" applyFill="1" applyBorder="1" applyAlignment="1">
      <alignment wrapText="1"/>
    </xf>
    <xf numFmtId="0" fontId="0" fillId="0" borderId="8" xfId="0" applyFill="1" applyBorder="1"/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 wrapText="1"/>
    </xf>
    <xf numFmtId="0" fontId="0" fillId="0" borderId="8" xfId="0" applyFill="1" applyBorder="1" applyAlignment="1">
      <alignment wrapText="1"/>
    </xf>
    <xf numFmtId="164" fontId="0" fillId="0" borderId="8" xfId="0" applyNumberFormat="1" applyFill="1" applyBorder="1" applyAlignment="1">
      <alignment vertical="top"/>
    </xf>
    <xf numFmtId="0" fontId="0" fillId="0" borderId="8" xfId="1" applyFont="1" applyFill="1" applyBorder="1" applyAlignment="1">
      <alignment vertical="center" wrapText="1"/>
    </xf>
    <xf numFmtId="14" fontId="0" fillId="0" borderId="8" xfId="0" applyNumberFormat="1" applyFill="1" applyBorder="1" applyAlignment="1">
      <alignment horizontal="left" vertical="top" wrapText="1"/>
    </xf>
    <xf numFmtId="164" fontId="0" fillId="5" borderId="8" xfId="0" applyNumberFormat="1" applyFill="1" applyBorder="1"/>
    <xf numFmtId="164" fontId="0" fillId="5" borderId="8" xfId="0" applyNumberFormat="1" applyFill="1" applyBorder="1" applyAlignment="1">
      <alignment horizontal="left" vertical="top" wrapText="1"/>
    </xf>
    <xf numFmtId="164" fontId="0" fillId="0" borderId="8" xfId="0" applyNumberFormat="1" applyFill="1" applyBorder="1"/>
    <xf numFmtId="164" fontId="0" fillId="0" borderId="8" xfId="0" applyNumberFormat="1" applyFill="1" applyBorder="1" applyAlignment="1">
      <alignment horizontal="left" vertical="top" wrapText="1"/>
    </xf>
    <xf numFmtId="0" fontId="0" fillId="0" borderId="2" xfId="0" applyFill="1" applyBorder="1"/>
    <xf numFmtId="0" fontId="0" fillId="0" borderId="10" xfId="0" applyFill="1" applyBorder="1" applyAlignment="1">
      <alignment vertical="top" wrapText="1"/>
    </xf>
    <xf numFmtId="0" fontId="0" fillId="0" borderId="10" xfId="0" applyFill="1" applyBorder="1"/>
    <xf numFmtId="0" fontId="1" fillId="2" borderId="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164" fontId="1" fillId="4" borderId="7" xfId="0" applyNumberFormat="1" applyFont="1" applyFill="1" applyBorder="1" applyAlignment="1">
      <alignment horizontal="left" vertical="top" wrapText="1"/>
    </xf>
    <xf numFmtId="0" fontId="15" fillId="3" borderId="8" xfId="1" applyFont="1" applyFill="1" applyBorder="1" applyAlignment="1">
      <alignment vertical="top" wrapText="1"/>
    </xf>
    <xf numFmtId="0" fontId="19" fillId="3" borderId="8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14" fontId="3" fillId="3" borderId="8" xfId="0" applyNumberFormat="1" applyFont="1" applyFill="1" applyBorder="1" applyAlignment="1">
      <alignment horizontal="left" vertical="top" wrapText="1"/>
    </xf>
    <xf numFmtId="164" fontId="0" fillId="5" borderId="8" xfId="0" applyNumberFormat="1" applyFill="1" applyBorder="1" applyAlignment="1">
      <alignment wrapText="1"/>
    </xf>
    <xf numFmtId="0" fontId="15" fillId="0" borderId="8" xfId="1" applyFont="1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14" fontId="0" fillId="0" borderId="8" xfId="0" applyNumberFormat="1" applyBorder="1" applyAlignment="1">
      <alignment horizontal="left" vertical="top" wrapText="1"/>
    </xf>
    <xf numFmtId="164" fontId="0" fillId="0" borderId="8" xfId="0" applyNumberFormat="1" applyBorder="1" applyAlignment="1">
      <alignment wrapText="1"/>
    </xf>
    <xf numFmtId="0" fontId="15" fillId="3" borderId="8" xfId="1" applyFont="1" applyFill="1" applyBorder="1" applyAlignment="1">
      <alignment horizontal="left" vertical="top" wrapText="1"/>
    </xf>
    <xf numFmtId="164" fontId="0" fillId="5" borderId="8" xfId="0" applyNumberFormat="1" applyFill="1" applyBorder="1" applyAlignment="1">
      <alignment vertical="center" wrapText="1"/>
    </xf>
    <xf numFmtId="0" fontId="15" fillId="0" borderId="8" xfId="1" applyFont="1" applyBorder="1" applyAlignment="1">
      <alignment horizontal="left" vertical="top" wrapText="1"/>
    </xf>
    <xf numFmtId="164" fontId="0" fillId="0" borderId="8" xfId="0" applyNumberFormat="1" applyBorder="1" applyAlignment="1">
      <alignment vertical="center" wrapText="1"/>
    </xf>
    <xf numFmtId="0" fontId="0" fillId="0" borderId="8" xfId="0" applyBorder="1" applyAlignment="1">
      <alignment vertical="top" wrapText="1"/>
    </xf>
    <xf numFmtId="164" fontId="0" fillId="5" borderId="8" xfId="0" applyNumberFormat="1" applyFill="1" applyBorder="1" applyAlignment="1">
      <alignment vertical="top" wrapText="1"/>
    </xf>
    <xf numFmtId="164" fontId="0" fillId="0" borderId="8" xfId="0" applyNumberFormat="1" applyBorder="1" applyAlignment="1">
      <alignment vertical="top" wrapText="1"/>
    </xf>
    <xf numFmtId="164" fontId="0" fillId="0" borderId="8" xfId="0" applyNumberFormat="1" applyBorder="1" applyAlignment="1">
      <alignment vertical="top"/>
    </xf>
    <xf numFmtId="3" fontId="0" fillId="5" borderId="8" xfId="0" applyNumberFormat="1" applyFill="1" applyBorder="1" applyAlignment="1">
      <alignment horizontal="left" vertical="top" wrapText="1"/>
    </xf>
    <xf numFmtId="0" fontId="15" fillId="5" borderId="8" xfId="1" applyFont="1" applyFill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13" fillId="5" borderId="8" xfId="1" applyFont="1" applyFill="1" applyBorder="1" applyAlignment="1">
      <alignment vertical="top" wrapText="1"/>
    </xf>
    <xf numFmtId="0" fontId="13" fillId="0" borderId="8" xfId="1" applyFont="1" applyFill="1" applyBorder="1" applyAlignment="1">
      <alignment vertical="top" wrapText="1"/>
    </xf>
    <xf numFmtId="0" fontId="15" fillId="0" borderId="8" xfId="1" applyFont="1" applyFill="1" applyBorder="1" applyAlignment="1">
      <alignment vertical="top" wrapText="1"/>
    </xf>
    <xf numFmtId="0" fontId="0" fillId="0" borderId="8" xfId="0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15" fillId="5" borderId="8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horizontal="left" vertical="top" wrapText="1"/>
    </xf>
    <xf numFmtId="0" fontId="15" fillId="5" borderId="8" xfId="1" applyFont="1" applyFill="1" applyBorder="1" applyAlignment="1">
      <alignment horizontal="left" vertical="top" wrapText="1"/>
    </xf>
    <xf numFmtId="164" fontId="0" fillId="5" borderId="8" xfId="0" applyNumberForma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11" xfId="0" applyFill="1" applyBorder="1" applyAlignment="1">
      <alignment horizontal="left" vertical="top" wrapText="1"/>
    </xf>
    <xf numFmtId="164" fontId="0" fillId="0" borderId="11" xfId="0" applyNumberFormat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1" applyAlignment="1"/>
    <xf numFmtId="0" fontId="0" fillId="0" borderId="0" xfId="0" applyBorder="1" applyAlignment="1">
      <alignment horizontal="left" vertical="top" wrapText="1"/>
    </xf>
    <xf numFmtId="8" fontId="0" fillId="0" borderId="0" xfId="0" applyNumberFormat="1" applyAlignment="1">
      <alignment wrapText="1"/>
    </xf>
    <xf numFmtId="164" fontId="0" fillId="0" borderId="0" xfId="0" applyNumberFormat="1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15" fillId="5" borderId="8" xfId="1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left" vertical="top" wrapText="1"/>
    </xf>
    <xf numFmtId="164" fontId="0" fillId="5" borderId="1" xfId="0" applyNumberFormat="1" applyFill="1" applyBorder="1" applyAlignment="1">
      <alignment vertical="top"/>
    </xf>
    <xf numFmtId="8" fontId="0" fillId="5" borderId="1" xfId="0" applyNumberFormat="1" applyFill="1" applyBorder="1" applyAlignment="1">
      <alignment vertical="top" wrapText="1"/>
    </xf>
    <xf numFmtId="8" fontId="0" fillId="5" borderId="8" xfId="0" applyNumberFormat="1" applyFill="1" applyBorder="1" applyAlignment="1">
      <alignment vertical="top" wrapText="1"/>
    </xf>
    <xf numFmtId="6" fontId="0" fillId="5" borderId="8" xfId="0" applyNumberFormat="1" applyFill="1" applyBorder="1" applyAlignment="1">
      <alignment vertical="top"/>
    </xf>
    <xf numFmtId="6" fontId="0" fillId="5" borderId="0" xfId="0" applyNumberFormat="1" applyFill="1" applyAlignment="1">
      <alignment vertical="top"/>
    </xf>
    <xf numFmtId="164" fontId="0" fillId="0" borderId="8" xfId="0" applyNumberFormat="1" applyFill="1" applyBorder="1" applyAlignment="1">
      <alignment vertical="top" wrapText="1"/>
    </xf>
    <xf numFmtId="0" fontId="15" fillId="0" borderId="0" xfId="1" applyFont="1" applyFill="1" applyAlignment="1">
      <alignment wrapText="1"/>
    </xf>
    <xf numFmtId="0" fontId="15" fillId="0" borderId="0" xfId="1" applyFont="1" applyFill="1" applyAlignment="1">
      <alignment vertical="top" wrapText="1"/>
    </xf>
    <xf numFmtId="8" fontId="0" fillId="0" borderId="0" xfId="0" applyNumberFormat="1" applyFill="1" applyAlignment="1">
      <alignment vertical="top" wrapText="1"/>
    </xf>
    <xf numFmtId="8" fontId="0" fillId="0" borderId="8" xfId="0" applyNumberFormat="1" applyFill="1" applyBorder="1" applyAlignment="1">
      <alignment vertical="top" wrapText="1"/>
    </xf>
    <xf numFmtId="8" fontId="0" fillId="0" borderId="8" xfId="0" applyNumberFormat="1" applyFill="1" applyBorder="1" applyAlignment="1">
      <alignment vertical="top"/>
    </xf>
    <xf numFmtId="6" fontId="0" fillId="0" borderId="8" xfId="0" applyNumberFormat="1" applyFill="1" applyBorder="1" applyAlignment="1">
      <alignment vertical="top"/>
    </xf>
    <xf numFmtId="6" fontId="0" fillId="5" borderId="8" xfId="0" applyNumberFormat="1" applyFill="1" applyBorder="1" applyAlignment="1">
      <alignment horizontal="right" vertical="top"/>
    </xf>
    <xf numFmtId="8" fontId="0" fillId="0" borderId="0" xfId="0" applyNumberFormat="1" applyFill="1" applyBorder="1" applyAlignment="1">
      <alignment vertical="top" wrapText="1"/>
    </xf>
    <xf numFmtId="6" fontId="0" fillId="0" borderId="0" xfId="0" applyNumberFormat="1" applyFill="1" applyBorder="1" applyAlignment="1">
      <alignment vertical="top"/>
    </xf>
    <xf numFmtId="0" fontId="0" fillId="0" borderId="12" xfId="0" applyFill="1" applyBorder="1" applyAlignment="1">
      <alignment horizontal="left" vertical="top" wrapText="1"/>
    </xf>
    <xf numFmtId="0" fontId="0" fillId="5" borderId="8" xfId="0" applyFont="1" applyFill="1" applyBorder="1" applyAlignment="1">
      <alignment wrapText="1"/>
    </xf>
    <xf numFmtId="8" fontId="0" fillId="5" borderId="11" xfId="0" applyNumberFormat="1" applyFill="1" applyBorder="1" applyAlignment="1">
      <alignment vertical="top" wrapText="1"/>
    </xf>
    <xf numFmtId="0" fontId="0" fillId="5" borderId="11" xfId="0" applyFill="1" applyBorder="1" applyAlignment="1">
      <alignment horizontal="left" vertical="top" wrapText="1"/>
    </xf>
    <xf numFmtId="6" fontId="0" fillId="5" borderId="11" xfId="0" applyNumberFormat="1" applyFill="1" applyBorder="1" applyAlignment="1">
      <alignment vertical="top"/>
    </xf>
    <xf numFmtId="8" fontId="0" fillId="7" borderId="8" xfId="0" applyNumberFormat="1" applyFill="1" applyBorder="1" applyAlignment="1">
      <alignment vertical="top" wrapText="1"/>
    </xf>
    <xf numFmtId="0" fontId="0" fillId="7" borderId="8" xfId="0" applyFill="1" applyBorder="1" applyAlignment="1">
      <alignment horizontal="left" vertical="top" wrapText="1"/>
    </xf>
    <xf numFmtId="6" fontId="0" fillId="7" borderId="8" xfId="0" applyNumberFormat="1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25" fillId="0" borderId="0" xfId="1" applyFont="1" applyAlignment="1">
      <alignment vertical="top"/>
    </xf>
    <xf numFmtId="0" fontId="2" fillId="2" borderId="7" xfId="0" applyFont="1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14" fontId="2" fillId="2" borderId="7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horizontal="left" vertical="top" wrapText="1"/>
    </xf>
    <xf numFmtId="14" fontId="16" fillId="0" borderId="0" xfId="0" applyNumberFormat="1" applyFont="1" applyAlignment="1">
      <alignment horizontal="left" vertical="top"/>
    </xf>
    <xf numFmtId="14" fontId="16" fillId="0" borderId="0" xfId="0" applyNumberFormat="1" applyFont="1" applyAlignment="1">
      <alignment horizontal="left" vertical="top" indent="4"/>
    </xf>
    <xf numFmtId="14" fontId="0" fillId="0" borderId="0" xfId="0" applyNumberFormat="1" applyAlignment="1">
      <alignment horizontal="left" vertical="top"/>
    </xf>
    <xf numFmtId="14" fontId="16" fillId="0" borderId="0" xfId="0" applyNumberFormat="1" applyFont="1" applyAlignment="1">
      <alignment horizontal="left" vertical="top" wrapText="1"/>
    </xf>
    <xf numFmtId="14" fontId="2" fillId="4" borderId="7" xfId="0" applyNumberFormat="1" applyFont="1" applyFill="1" applyBorder="1" applyAlignment="1">
      <alignment horizontal="left" vertical="top" wrapText="1"/>
    </xf>
    <xf numFmtId="8" fontId="15" fillId="5" borderId="8" xfId="1" applyNumberFormat="1" applyFont="1" applyFill="1" applyBorder="1" applyAlignment="1">
      <alignment vertical="top" wrapText="1"/>
    </xf>
    <xf numFmtId="0" fontId="0" fillId="5" borderId="8" xfId="0" applyNumberForma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vertical="top"/>
    </xf>
    <xf numFmtId="8" fontId="13" fillId="0" borderId="0" xfId="1" applyNumberFormat="1" applyFont="1" applyFill="1" applyBorder="1" applyAlignment="1">
      <alignment vertical="top" wrapText="1"/>
    </xf>
    <xf numFmtId="0" fontId="15" fillId="0" borderId="0" xfId="1" applyFont="1" applyAlignment="1">
      <alignment vertical="top" wrapText="1"/>
    </xf>
    <xf numFmtId="8" fontId="15" fillId="5" borderId="8" xfId="1" applyNumberFormat="1" applyFont="1" applyFill="1" applyBorder="1" applyAlignment="1">
      <alignment wrapText="1"/>
    </xf>
    <xf numFmtId="0" fontId="0" fillId="5" borderId="8" xfId="0" applyFill="1" applyBorder="1" applyAlignment="1">
      <alignment horizontal="center" vertical="top"/>
    </xf>
    <xf numFmtId="164" fontId="0" fillId="0" borderId="8" xfId="0" applyNumberFormat="1" applyBorder="1"/>
    <xf numFmtId="0" fontId="0" fillId="0" borderId="8" xfId="0" applyNumberFormat="1" applyBorder="1" applyAlignment="1">
      <alignment horizontal="left" vertical="top" wrapText="1"/>
    </xf>
    <xf numFmtId="164" fontId="0" fillId="0" borderId="0" xfId="0" applyNumberFormat="1" applyAlignment="1">
      <alignment vertical="top"/>
    </xf>
    <xf numFmtId="0" fontId="0" fillId="0" borderId="0" xfId="0" applyNumberFormat="1" applyAlignment="1">
      <alignment horizontal="left" vertical="top" wrapText="1"/>
    </xf>
    <xf numFmtId="0" fontId="15" fillId="0" borderId="13" xfId="1" applyFont="1" applyFill="1" applyBorder="1" applyAlignment="1">
      <alignment vertical="top" wrapText="1"/>
    </xf>
    <xf numFmtId="0" fontId="25" fillId="0" borderId="16" xfId="1" applyFon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17" xfId="0" applyBorder="1" applyAlignment="1">
      <alignment horizontal="left" vertical="top" wrapText="1"/>
    </xf>
    <xf numFmtId="0" fontId="25" fillId="5" borderId="8" xfId="1" applyFont="1" applyFill="1" applyBorder="1" applyAlignment="1">
      <alignment vertical="top" wrapText="1"/>
    </xf>
    <xf numFmtId="0" fontId="0" fillId="0" borderId="8" xfId="0" applyBorder="1"/>
    <xf numFmtId="0" fontId="25" fillId="0" borderId="8" xfId="1" applyFont="1" applyBorder="1" applyAlignment="1">
      <alignment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left" vertical="top" wrapText="1"/>
    </xf>
    <xf numFmtId="14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vertical="top"/>
    </xf>
    <xf numFmtId="165" fontId="0" fillId="5" borderId="8" xfId="0" applyNumberFormat="1" applyFill="1" applyBorder="1" applyAlignment="1">
      <alignment horizontal="right" vertical="top"/>
    </xf>
    <xf numFmtId="164" fontId="0" fillId="0" borderId="0" xfId="0" applyNumberFormat="1" applyAlignment="1">
      <alignment horizontal="right" vertical="top" wrapText="1"/>
    </xf>
    <xf numFmtId="164" fontId="0" fillId="5" borderId="8" xfId="0" applyNumberFormat="1" applyFill="1" applyBorder="1" applyAlignment="1">
      <alignment horizontal="right" vertical="top"/>
    </xf>
    <xf numFmtId="164" fontId="0" fillId="0" borderId="8" xfId="0" applyNumberFormat="1" applyBorder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14" fontId="0" fillId="5" borderId="8" xfId="0" applyNumberFormat="1" applyFont="1" applyFill="1" applyBorder="1" applyAlignment="1">
      <alignment horizontal="left" vertical="top" wrapText="1"/>
    </xf>
    <xf numFmtId="0" fontId="13" fillId="0" borderId="8" xfId="1" applyFont="1" applyBorder="1" applyAlignment="1">
      <alignment vertical="top" wrapText="1"/>
    </xf>
    <xf numFmtId="6" fontId="0" fillId="0" borderId="8" xfId="0" applyNumberFormat="1" applyBorder="1" applyAlignment="1">
      <alignment horizontal="left" vertical="top" wrapText="1"/>
    </xf>
    <xf numFmtId="0" fontId="0" fillId="0" borderId="8" xfId="0" applyNumberFormat="1" applyFont="1" applyBorder="1" applyAlignment="1">
      <alignment horizontal="left" vertical="top" wrapText="1"/>
    </xf>
    <xf numFmtId="0" fontId="13" fillId="5" borderId="8" xfId="1" applyFont="1" applyFill="1" applyBorder="1" applyAlignment="1">
      <alignment vertical="top"/>
    </xf>
    <xf numFmtId="0" fontId="0" fillId="5" borderId="8" xfId="0" applyNumberFormat="1" applyFont="1" applyFill="1" applyBorder="1" applyAlignment="1">
      <alignment horizontal="left" vertical="top" wrapText="1"/>
    </xf>
    <xf numFmtId="0" fontId="25" fillId="5" borderId="8" xfId="1" applyFont="1" applyFill="1" applyBorder="1" applyAlignment="1">
      <alignment vertical="top"/>
    </xf>
    <xf numFmtId="0" fontId="0" fillId="5" borderId="8" xfId="0" applyFill="1" applyBorder="1" applyAlignment="1">
      <alignment horizontal="left" vertical="top"/>
    </xf>
    <xf numFmtId="0" fontId="0" fillId="5" borderId="8" xfId="0" applyNumberForma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14" fontId="0" fillId="5" borderId="10" xfId="0" applyNumberFormat="1" applyFill="1" applyBorder="1" applyAlignment="1">
      <alignment horizontal="left" vertical="top" wrapText="1"/>
    </xf>
    <xf numFmtId="14" fontId="0" fillId="0" borderId="10" xfId="0" applyNumberFormat="1" applyBorder="1" applyAlignment="1">
      <alignment horizontal="left" vertical="top" wrapText="1"/>
    </xf>
    <xf numFmtId="0" fontId="0" fillId="5" borderId="10" xfId="0" applyNumberFormat="1" applyFill="1" applyBorder="1" applyAlignment="1">
      <alignment horizontal="left" vertical="top" wrapText="1"/>
    </xf>
    <xf numFmtId="0" fontId="0" fillId="0" borderId="10" xfId="0" applyNumberFormat="1" applyBorder="1" applyAlignment="1">
      <alignment horizontal="left" vertical="top" wrapText="1"/>
    </xf>
    <xf numFmtId="0" fontId="0" fillId="5" borderId="10" xfId="0" applyNumberFormat="1" applyFill="1" applyBorder="1" applyAlignment="1">
      <alignment horizontal="left" vertical="top"/>
    </xf>
    <xf numFmtId="0" fontId="15" fillId="0" borderId="16" xfId="1" applyFont="1" applyBorder="1" applyAlignment="1">
      <alignment vertical="top" wrapText="1"/>
    </xf>
    <xf numFmtId="0" fontId="25" fillId="0" borderId="8" xfId="1" applyFont="1" applyFill="1" applyBorder="1" applyAlignment="1">
      <alignment vertical="top" wrapText="1"/>
    </xf>
    <xf numFmtId="0" fontId="0" fillId="0" borderId="8" xfId="0" applyNumberFormat="1" applyFill="1" applyBorder="1" applyAlignment="1">
      <alignment horizontal="left" vertical="top" wrapText="1"/>
    </xf>
    <xf numFmtId="0" fontId="13" fillId="0" borderId="0" xfId="1" applyFont="1" applyAlignment="1">
      <alignment vertical="top"/>
    </xf>
    <xf numFmtId="0" fontId="0" fillId="0" borderId="18" xfId="0" applyBorder="1" applyAlignment="1">
      <alignment horizontal="left" vertical="top" wrapText="1"/>
    </xf>
    <xf numFmtId="0" fontId="4" fillId="0" borderId="19" xfId="1" applyBorder="1"/>
    <xf numFmtId="0" fontId="16" fillId="0" borderId="18" xfId="0" applyFont="1" applyBorder="1" applyAlignment="1">
      <alignment horizontal="left" vertical="top"/>
    </xf>
    <xf numFmtId="0" fontId="16" fillId="0" borderId="18" xfId="0" applyFont="1" applyBorder="1" applyAlignment="1">
      <alignment horizontal="center" vertical="top"/>
    </xf>
    <xf numFmtId="14" fontId="16" fillId="0" borderId="18" xfId="0" applyNumberFormat="1" applyFont="1" applyBorder="1" applyAlignment="1">
      <alignment horizontal="left" vertical="top"/>
    </xf>
    <xf numFmtId="164" fontId="16" fillId="0" borderId="20" xfId="0" applyNumberFormat="1" applyFont="1" applyBorder="1" applyAlignment="1"/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5" fillId="0" borderId="0" xfId="1" applyFont="1" applyBorder="1" applyAlignment="1">
      <alignment vertical="top" wrapText="1"/>
    </xf>
    <xf numFmtId="8" fontId="15" fillId="0" borderId="0" xfId="1" applyNumberFormat="1" applyFont="1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15" fillId="5" borderId="0" xfId="1" applyFont="1" applyFill="1" applyBorder="1" applyAlignment="1">
      <alignment vertical="top" wrapText="1"/>
    </xf>
    <xf numFmtId="0" fontId="4" fillId="0" borderId="0" xfId="1" applyAlignment="1">
      <alignment vertical="center" wrapText="1"/>
    </xf>
    <xf numFmtId="0" fontId="4" fillId="0" borderId="0" xfId="1" applyFill="1" applyAlignment="1">
      <alignment vertical="center" wrapText="1"/>
    </xf>
    <xf numFmtId="6" fontId="3" fillId="0" borderId="0" xfId="0" applyNumberFormat="1" applyFont="1" applyAlignment="1">
      <alignment horizontal="left" vertical="top"/>
    </xf>
    <xf numFmtId="0" fontId="4" fillId="0" borderId="0" xfId="1" applyAlignment="1">
      <alignment wrapText="1"/>
    </xf>
    <xf numFmtId="0" fontId="13" fillId="0" borderId="0" xfId="1" applyFont="1" applyAlignment="1">
      <alignment wrapText="1"/>
    </xf>
    <xf numFmtId="0" fontId="13" fillId="0" borderId="0" xfId="1" applyFont="1" applyAlignment="1">
      <alignment vertical="top" wrapText="1"/>
    </xf>
    <xf numFmtId="6" fontId="3" fillId="0" borderId="0" xfId="0" applyNumberFormat="1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14" fontId="0" fillId="0" borderId="21" xfId="0" applyNumberFormat="1" applyBorder="1" applyAlignment="1">
      <alignment horizontal="right" vertical="top"/>
    </xf>
    <xf numFmtId="14" fontId="0" fillId="0" borderId="22" xfId="0" applyNumberFormat="1" applyBorder="1" applyAlignment="1">
      <alignment horizontal="right" vertical="top"/>
    </xf>
    <xf numFmtId="14" fontId="0" fillId="0" borderId="10" xfId="0" applyNumberFormat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0</xdr:col>
      <xdr:colOff>2299252</xdr:colOff>
      <xdr:row>0</xdr:row>
      <xdr:rowOff>605790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CFFC29-017F-46D9-ADF0-51FB635CF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2146852" cy="54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0</xdr:col>
      <xdr:colOff>2299252</xdr:colOff>
      <xdr:row>0</xdr:row>
      <xdr:rowOff>605790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DBBB80-0005-4924-8BF8-54900A3F6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2146852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kyagr.com/" TargetMode="External"/><Relationship Id="rId21" Type="http://schemas.openxmlformats.org/officeDocument/2006/relationships/hyperlink" Target="https://nda.nebraska.gov/promotion/scbgp/index.html" TargetMode="External"/><Relationship Id="rId42" Type="http://schemas.openxmlformats.org/officeDocument/2006/relationships/hyperlink" Target="https://portal.nifa.usda.gov/web/crisprojectpages/1025015-innovative-canopy-management-strategies-to-improve-grape-specialized-color-metabolites-synthesis-and-fruit-quality.html" TargetMode="External"/><Relationship Id="rId47" Type="http://schemas.openxmlformats.org/officeDocument/2006/relationships/hyperlink" Target="https://projects.sare.org/sare_project/os21-144/" TargetMode="External"/><Relationship Id="rId63" Type="http://schemas.openxmlformats.org/officeDocument/2006/relationships/hyperlink" Target="https://portal.nifa.usda.gov/web/crisprojectpages/1026206-building-capacity-in-agro-nutraceuticals-to-study-muscadine-grape-as-a-potential-prebiotic-and-probiotic-source-to-promote-gut-health.html" TargetMode="External"/><Relationship Id="rId68" Type="http://schemas.openxmlformats.org/officeDocument/2006/relationships/hyperlink" Target="https://projects.sare.org/sare_project/gw21-219/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s://www.michigan.gov/mdard" TargetMode="External"/><Relationship Id="rId11" Type="http://schemas.openxmlformats.org/officeDocument/2006/relationships/hyperlink" Target="https://northeast.sare.org/" TargetMode="External"/><Relationship Id="rId32" Type="http://schemas.openxmlformats.org/officeDocument/2006/relationships/hyperlink" Target="https://www.agriculture.pa.gov/" TargetMode="External"/><Relationship Id="rId37" Type="http://schemas.openxmlformats.org/officeDocument/2006/relationships/hyperlink" Target="https://www.vdacs.virginia.gov/" TargetMode="External"/><Relationship Id="rId53" Type="http://schemas.openxmlformats.org/officeDocument/2006/relationships/hyperlink" Target="https://portal.nifa.usda.gov/web/crisprojectpages/1026062-establishing-gene-editing-technology-to-develop-seedless-muscadine-table-grape.html" TargetMode="External"/><Relationship Id="rId58" Type="http://schemas.openxmlformats.org/officeDocument/2006/relationships/hyperlink" Target="https://www.nsf.gov/awardsearch/showAward?AWD_ID=2106633&amp;HistoricalAwards=false" TargetMode="External"/><Relationship Id="rId74" Type="http://schemas.openxmlformats.org/officeDocument/2006/relationships/hyperlink" Target="https://piercesdisease.cdfa.ca.gov/projects/464" TargetMode="External"/><Relationship Id="rId79" Type="http://schemas.openxmlformats.org/officeDocument/2006/relationships/hyperlink" Target="https://piercesdisease.cdfa.ca.gov/projects/456" TargetMode="External"/><Relationship Id="rId5" Type="http://schemas.openxmlformats.org/officeDocument/2006/relationships/hyperlink" Target="https://nifa.usda.gov/grants" TargetMode="External"/><Relationship Id="rId19" Type="http://schemas.openxmlformats.org/officeDocument/2006/relationships/hyperlink" Target="https://agriculture.mo.gov/" TargetMode="External"/><Relationship Id="rId14" Type="http://schemas.openxmlformats.org/officeDocument/2006/relationships/hyperlink" Target="http://www.cdfa.ca.gov/" TargetMode="External"/><Relationship Id="rId22" Type="http://schemas.openxmlformats.org/officeDocument/2006/relationships/hyperlink" Target="https://iowaagriculture.gov/" TargetMode="External"/><Relationship Id="rId27" Type="http://schemas.openxmlformats.org/officeDocument/2006/relationships/hyperlink" Target="https://agriculture.az.gov/" TargetMode="External"/><Relationship Id="rId30" Type="http://schemas.openxmlformats.org/officeDocument/2006/relationships/hyperlink" Target="https://agr.mt.gov/" TargetMode="External"/><Relationship Id="rId35" Type="http://schemas.openxmlformats.org/officeDocument/2006/relationships/hyperlink" Target="https://www.tn.gov/agriculture.html" TargetMode="External"/><Relationship Id="rId43" Type="http://schemas.openxmlformats.org/officeDocument/2006/relationships/hyperlink" Target="https://portal.nifa.usda.gov/web/crisprojectpages/1025695-understanding-plants-food-and-chemistry-through-the-lens-of-fermentation-a-metabolomics-based-investigation-of-the-biochemistry-or-plant-based-food.html" TargetMode="External"/><Relationship Id="rId48" Type="http://schemas.openxmlformats.org/officeDocument/2006/relationships/hyperlink" Target="https://portal.nifa.usda.gov/web/crisprojectpages/1026009-developing-transgene-free-genome-editing-tool-for-clonally-propagated-crops-through-homology-directed-repair-pathway.html" TargetMode="External"/><Relationship Id="rId56" Type="http://schemas.openxmlformats.org/officeDocument/2006/relationships/hyperlink" Target="https://projects.sare.org/sare_project/fw21-386/" TargetMode="External"/><Relationship Id="rId64" Type="http://schemas.openxmlformats.org/officeDocument/2006/relationships/hyperlink" Target="https://portal.nifa.usda.gov/web/crisprojectpages/1026812-cold-climate-grape-breeding-and-enological-best-practices.html" TargetMode="External"/><Relationship Id="rId69" Type="http://schemas.openxmlformats.org/officeDocument/2006/relationships/hyperlink" Target="https://projects.sare.org/sare_project/gw21-227/" TargetMode="External"/><Relationship Id="rId77" Type="http://schemas.openxmlformats.org/officeDocument/2006/relationships/hyperlink" Target="https://piercesdisease.cdfa.ca.gov/projects/465" TargetMode="External"/><Relationship Id="rId8" Type="http://schemas.openxmlformats.org/officeDocument/2006/relationships/hyperlink" Target="http://www.cdfa.ca.gov/oefi/healthysoils/" TargetMode="External"/><Relationship Id="rId51" Type="http://schemas.openxmlformats.org/officeDocument/2006/relationships/hyperlink" Target="https://portal.nifa.usda.gov/web/crisprojectpages/1026126-improving-soil-and-agroecosystem-health-across-virginia.html" TargetMode="External"/><Relationship Id="rId72" Type="http://schemas.openxmlformats.org/officeDocument/2006/relationships/hyperlink" Target="https://piercesdisease.cdfa.ca.gov/projects/460" TargetMode="External"/><Relationship Id="rId80" Type="http://schemas.openxmlformats.org/officeDocument/2006/relationships/hyperlink" Target="https://industry.oregonwine.org/resources/reports-studies/2021-2022-owb-funded-research-projects/" TargetMode="External"/><Relationship Id="rId85" Type="http://schemas.openxmlformats.org/officeDocument/2006/relationships/drawing" Target="../drawings/drawing1.xml"/><Relationship Id="rId3" Type="http://schemas.openxmlformats.org/officeDocument/2006/relationships/hyperlink" Target="https://www.michigan.gov/mdard/0,4610,7-125--487403--,00.html" TargetMode="External"/><Relationship Id="rId12" Type="http://schemas.openxmlformats.org/officeDocument/2006/relationships/hyperlink" Target="https://nifa.usda.gov/program/specialty-crop-research-initiative-scri?utm_content=&amp;utm_medium=email&amp;utm_name=&amp;utm_source=govdelivery&amp;utm_term=" TargetMode="External"/><Relationship Id="rId17" Type="http://schemas.openxmlformats.org/officeDocument/2006/relationships/hyperlink" Target="https://www.nd.gov/ndda/" TargetMode="External"/><Relationship Id="rId25" Type="http://schemas.openxmlformats.org/officeDocument/2006/relationships/hyperlink" Target="https://nifa.usda.gov/grants" TargetMode="External"/><Relationship Id="rId33" Type="http://schemas.openxmlformats.org/officeDocument/2006/relationships/hyperlink" Target="http://wyagric.state.wy.us/" TargetMode="External"/><Relationship Id="rId38" Type="http://schemas.openxmlformats.org/officeDocument/2006/relationships/hyperlink" Target="http://cgrrf.org/" TargetMode="External"/><Relationship Id="rId46" Type="http://schemas.openxmlformats.org/officeDocument/2006/relationships/hyperlink" Target="https://portal.nifa.usda.gov/web/crisprojectpages/1025621-diversifying-weed-control-tools-for-sustainable-and-economic-production-of-edible-specialty-crops.html" TargetMode="External"/><Relationship Id="rId59" Type="http://schemas.openxmlformats.org/officeDocument/2006/relationships/hyperlink" Target="https://www.nsf.gov/awardsearch/" TargetMode="External"/><Relationship Id="rId67" Type="http://schemas.openxmlformats.org/officeDocument/2006/relationships/hyperlink" Target="https://projects.sare.org/sare_project/fne21-993/" TargetMode="External"/><Relationship Id="rId20" Type="http://schemas.openxmlformats.org/officeDocument/2006/relationships/hyperlink" Target="http://www.ncagr.gov/" TargetMode="External"/><Relationship Id="rId41" Type="http://schemas.openxmlformats.org/officeDocument/2006/relationships/hyperlink" Target="https://portal.nifa.usda.gov/web/crisprojectpages/1025175-agricultural-detection-dogs-measuring-capability-and-enhancing-capacity.html" TargetMode="External"/><Relationship Id="rId54" Type="http://schemas.openxmlformats.org/officeDocument/2006/relationships/hyperlink" Target="https://projects.sare.org/sare_project/fw21-373/" TargetMode="External"/><Relationship Id="rId62" Type="http://schemas.openxmlformats.org/officeDocument/2006/relationships/hyperlink" Target="https://www.nrcs.usda.gov/wps/portal/nrcs/detail/national/programs/financial/rcpp/?cid=stelprdb1242732" TargetMode="External"/><Relationship Id="rId70" Type="http://schemas.openxmlformats.org/officeDocument/2006/relationships/hyperlink" Target="https://piercesdisease.cdfa.ca.gov/projects/458" TargetMode="External"/><Relationship Id="rId75" Type="http://schemas.openxmlformats.org/officeDocument/2006/relationships/hyperlink" Target="https://piercesdisease.cdfa.ca.gov/projects/461" TargetMode="External"/><Relationship Id="rId83" Type="http://schemas.openxmlformats.org/officeDocument/2006/relationships/hyperlink" Target="https://cris.nifa.usda.gov/cgi-bin/starfinder/0?path=fastlink1.txt&amp;id=anon&amp;pass=&amp;search=R=94362&amp;format=WEBLINK" TargetMode="External"/><Relationship Id="rId1" Type="http://schemas.openxmlformats.org/officeDocument/2006/relationships/hyperlink" Target="https://www.avf.org/funded-research/" TargetMode="External"/><Relationship Id="rId6" Type="http://schemas.openxmlformats.org/officeDocument/2006/relationships/hyperlink" Target="http://www.atkinson.cornell.edu/grants/avf/index.php?" TargetMode="External"/><Relationship Id="rId15" Type="http://schemas.openxmlformats.org/officeDocument/2006/relationships/hyperlink" Target="https://nwsmallfruits.org/?page_id=122" TargetMode="External"/><Relationship Id="rId23" Type="http://schemas.openxmlformats.org/officeDocument/2006/relationships/hyperlink" Target="https://www.sare.org/grants/" TargetMode="External"/><Relationship Id="rId28" Type="http://schemas.openxmlformats.org/officeDocument/2006/relationships/hyperlink" Target="https://www.agriculture.arkansas.gov/" TargetMode="External"/><Relationship Id="rId36" Type="http://schemas.openxmlformats.org/officeDocument/2006/relationships/hyperlink" Target="https://www.texasagriculture.gov/" TargetMode="External"/><Relationship Id="rId49" Type="http://schemas.openxmlformats.org/officeDocument/2006/relationships/hyperlink" Target="https://portal.nifa.usda.gov/web/crisprojectpages/1026033-establishment-of-a-fermented-beverages-laboratory-for-enhancing-education-and-research-in-fermentation-science.html" TargetMode="External"/><Relationship Id="rId57" Type="http://schemas.openxmlformats.org/officeDocument/2006/relationships/hyperlink" Target="https://projects.sare.org/sare_project/fne21-993/" TargetMode="External"/><Relationship Id="rId10" Type="http://schemas.openxmlformats.org/officeDocument/2006/relationships/hyperlink" Target="https://northcentral.sare.org/" TargetMode="External"/><Relationship Id="rId31" Type="http://schemas.openxmlformats.org/officeDocument/2006/relationships/hyperlink" Target="https://www.nj.gov/agriculture/" TargetMode="External"/><Relationship Id="rId44" Type="http://schemas.openxmlformats.org/officeDocument/2006/relationships/hyperlink" Target="https://portal.nifa.usda.gov/enterprise-search/cris_projects/1025443" TargetMode="External"/><Relationship Id="rId52" Type="http://schemas.openxmlformats.org/officeDocument/2006/relationships/hyperlink" Target="https://portal.nifa.usda.gov/web/crisprojectpages/1026020-asev-ngra-precision-viticulture-symposium.html" TargetMode="External"/><Relationship Id="rId60" Type="http://schemas.openxmlformats.org/officeDocument/2006/relationships/hyperlink" Target="https://www.nsf.gov/awardsearch/showAward?AWD_ID=2035639&amp;HistoricalAwards=false" TargetMode="External"/><Relationship Id="rId65" Type="http://schemas.openxmlformats.org/officeDocument/2006/relationships/hyperlink" Target="https://portal.nifa.usda.gov/web/crisprojectpages/1026705-understanding-the-molecular-mechanisms-of-underlying-the-host-pathogen-and-microbe-microbe-interactions-for-xylem-inhabiting-bacterial-plant-pathogens.html" TargetMode="External"/><Relationship Id="rId73" Type="http://schemas.openxmlformats.org/officeDocument/2006/relationships/hyperlink" Target="https://piercesdisease.cdfa.ca.gov/projects/459" TargetMode="External"/><Relationship Id="rId78" Type="http://schemas.openxmlformats.org/officeDocument/2006/relationships/hyperlink" Target="https://piercesdisease.cdfa.ca.gov/projects/457" TargetMode="External"/><Relationship Id="rId81" Type="http://schemas.openxmlformats.org/officeDocument/2006/relationships/hyperlink" Target="https://industry.oregonwine.org/resources/reports-studies/2021-2022-owb-funded-research-projects/" TargetMode="External"/><Relationship Id="rId4" Type="http://schemas.openxmlformats.org/officeDocument/2006/relationships/hyperlink" Target="https://industry.oregonwine.org/resources/" TargetMode="External"/><Relationship Id="rId9" Type="http://schemas.openxmlformats.org/officeDocument/2006/relationships/hyperlink" Target="https://www.cdpr.ca.gov/docs/pestmgt/grants/research/" TargetMode="External"/><Relationship Id="rId13" Type="http://schemas.openxmlformats.org/officeDocument/2006/relationships/hyperlink" Target="https://www.ams.usda.gov/services/grants/scbgp/awards" TargetMode="External"/><Relationship Id="rId18" Type="http://schemas.openxmlformats.org/officeDocument/2006/relationships/hyperlink" Target="https://agriculture.ny.gov/" TargetMode="External"/><Relationship Id="rId39" Type="http://schemas.openxmlformats.org/officeDocument/2006/relationships/hyperlink" Target="https://portal.nifa.usda.gov/web/crisprojectpages/1024633-collaborative-research-nri-int-mobile-robotic-lab-for-in-situ-sampling-and-measurement.html" TargetMode="External"/><Relationship Id="rId34" Type="http://schemas.openxmlformats.org/officeDocument/2006/relationships/hyperlink" Target="https://datcp.wi.gov/Pages/Homepage.aspx" TargetMode="External"/><Relationship Id="rId50" Type="http://schemas.openxmlformats.org/officeDocument/2006/relationships/hyperlink" Target="https://portal.nifa.usda.gov/web/crisprojectpages/1026038-improving-grapevine-resistance-to-powdery-mildew-utilizing-genome-editing-technology.html" TargetMode="External"/><Relationship Id="rId55" Type="http://schemas.openxmlformats.org/officeDocument/2006/relationships/hyperlink" Target="https://projects.sare.org/sare_project/fw21-378/" TargetMode="External"/><Relationship Id="rId76" Type="http://schemas.openxmlformats.org/officeDocument/2006/relationships/hyperlink" Target="https://piercesdisease.cdfa.ca.gov/projects/463" TargetMode="External"/><Relationship Id="rId7" Type="http://schemas.openxmlformats.org/officeDocument/2006/relationships/hyperlink" Target="http://piercesdisease.cdfa.ca.gov/grants/manage" TargetMode="External"/><Relationship Id="rId71" Type="http://schemas.openxmlformats.org/officeDocument/2006/relationships/hyperlink" Target="https://piercesdisease.cdfa.ca.gov/projects/462" TargetMode="External"/><Relationship Id="rId2" Type="http://schemas.openxmlformats.org/officeDocument/2006/relationships/hyperlink" Target="https://www.washingtonwine.org/research/reports" TargetMode="External"/><Relationship Id="rId29" Type="http://schemas.openxmlformats.org/officeDocument/2006/relationships/hyperlink" Target="https://www.mda.state.mn.us/" TargetMode="External"/><Relationship Id="rId24" Type="http://schemas.openxmlformats.org/officeDocument/2006/relationships/hyperlink" Target="https://www.lcb.pa.gov/" TargetMode="External"/><Relationship Id="rId40" Type="http://schemas.openxmlformats.org/officeDocument/2006/relationships/hyperlink" Target="https://portal.nifa.usda.gov/web/crisprojectpages/1024609-collaborative-resaerch-nri-int-mobile-robotic-lab-for-in-situ-sampling-and-measurement.html" TargetMode="External"/><Relationship Id="rId45" Type="http://schemas.openxmlformats.org/officeDocument/2006/relationships/hyperlink" Target="https://portal.nifa.usda.gov/enterprise-search/cris_projects/1025537" TargetMode="External"/><Relationship Id="rId66" Type="http://schemas.openxmlformats.org/officeDocument/2006/relationships/hyperlink" Target="https://newyorkwines.org/research/" TargetMode="External"/><Relationship Id="rId61" Type="http://schemas.openxmlformats.org/officeDocument/2006/relationships/hyperlink" Target="https://www.nrcs.usda.gov/wps/portal/nrcs/site/national/home/" TargetMode="External"/><Relationship Id="rId82" Type="http://schemas.openxmlformats.org/officeDocument/2006/relationships/hyperlink" Target="https://industry.oregonwine.org/resources/reports-studies/2021-2022-owb-funded-research-projects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tkinson.cornell.edu/grants/avf/index.php?" TargetMode="External"/><Relationship Id="rId21" Type="http://schemas.openxmlformats.org/officeDocument/2006/relationships/hyperlink" Target="https://www.avf.org/funded-research/" TargetMode="External"/><Relationship Id="rId42" Type="http://schemas.openxmlformats.org/officeDocument/2006/relationships/hyperlink" Target="https://portal.nifa.usda.gov/web/crisprojectpages/1023503-discovery-characterization-and-evolution-of-insect-derived-effectors-using-wild-and-cultivated-grape-as-a-model-system.html" TargetMode="External"/><Relationship Id="rId47" Type="http://schemas.openxmlformats.org/officeDocument/2006/relationships/hyperlink" Target="https://nwsmallfruits.org/?page_id=122" TargetMode="External"/><Relationship Id="rId63" Type="http://schemas.openxmlformats.org/officeDocument/2006/relationships/hyperlink" Target="https://nifa.usda.gov/grants" TargetMode="External"/><Relationship Id="rId68" Type="http://schemas.openxmlformats.org/officeDocument/2006/relationships/hyperlink" Target="https://agr.mt.gov/" TargetMode="External"/><Relationship Id="rId16" Type="http://schemas.openxmlformats.org/officeDocument/2006/relationships/hyperlink" Target="https://portal.nifa.usda.gov/web/crisprojectpages/1022631.php" TargetMode="External"/><Relationship Id="rId11" Type="http://schemas.openxmlformats.org/officeDocument/2006/relationships/hyperlink" Target="https://portal.nifa.usda.gov/web/crisprojectpages/1022181.php" TargetMode="External"/><Relationship Id="rId24" Type="http://schemas.openxmlformats.org/officeDocument/2006/relationships/hyperlink" Target="https://industry.oregonwine.org/resources/" TargetMode="External"/><Relationship Id="rId32" Type="http://schemas.openxmlformats.org/officeDocument/2006/relationships/hyperlink" Target="http://www.cdfa.ca.gov/oefi/healthysoils/" TargetMode="External"/><Relationship Id="rId37" Type="http://schemas.openxmlformats.org/officeDocument/2006/relationships/hyperlink" Target="https://northeast.sare.org/" TargetMode="External"/><Relationship Id="rId40" Type="http://schemas.openxmlformats.org/officeDocument/2006/relationships/hyperlink" Target="http://www.cdfa.ca.gov/" TargetMode="External"/><Relationship Id="rId45" Type="http://schemas.openxmlformats.org/officeDocument/2006/relationships/hyperlink" Target="https://portal.nifa.usda.gov/web/crisprojectpages/1024251-biological-control-in-pest-management-systems-of-plants.html" TargetMode="External"/><Relationship Id="rId53" Type="http://schemas.openxmlformats.org/officeDocument/2006/relationships/hyperlink" Target="https://nda.nebraska.gov/promotion/scbgp/index.html" TargetMode="External"/><Relationship Id="rId58" Type="http://schemas.openxmlformats.org/officeDocument/2006/relationships/hyperlink" Target="https://www.media.pa.gov/Pages/Liquor-Control-Board-Details.aspx?newsid=607" TargetMode="External"/><Relationship Id="rId66" Type="http://schemas.openxmlformats.org/officeDocument/2006/relationships/hyperlink" Target="https://www.agriculture.arkansas.gov/" TargetMode="External"/><Relationship Id="rId74" Type="http://schemas.openxmlformats.org/officeDocument/2006/relationships/hyperlink" Target="https://www.texasagriculture.gov/" TargetMode="External"/><Relationship Id="rId5" Type="http://schemas.openxmlformats.org/officeDocument/2006/relationships/hyperlink" Target="https://portal.nifa.usda.gov/web/crisprojectpages/1022953.php" TargetMode="External"/><Relationship Id="rId61" Type="http://schemas.openxmlformats.org/officeDocument/2006/relationships/hyperlink" Target="https://www.media.pa.gov/Pages/Liquor-Control-Board-Details.aspx?newsid=607" TargetMode="External"/><Relationship Id="rId19" Type="http://schemas.openxmlformats.org/officeDocument/2006/relationships/hyperlink" Target="https://portal.nifa.usda.gov/web/crisprojectpages/1021629.php" TargetMode="External"/><Relationship Id="rId14" Type="http://schemas.openxmlformats.org/officeDocument/2006/relationships/hyperlink" Target="https://portal.nifa.usda.gov/web/crisprojectpages/1022181.php" TargetMode="External"/><Relationship Id="rId22" Type="http://schemas.openxmlformats.org/officeDocument/2006/relationships/hyperlink" Target="https://www.washingtonwine.org/research/reports" TargetMode="External"/><Relationship Id="rId27" Type="http://schemas.openxmlformats.org/officeDocument/2006/relationships/hyperlink" Target="http://www.atkinson.cornell.edu/grants/avf/index.php?ID=2020_Brown-Lima" TargetMode="External"/><Relationship Id="rId30" Type="http://schemas.openxmlformats.org/officeDocument/2006/relationships/hyperlink" Target="https://projects.sare.org/sare_project/fne20-959/" TargetMode="External"/><Relationship Id="rId35" Type="http://schemas.openxmlformats.org/officeDocument/2006/relationships/hyperlink" Target="https://projects.sare.org/sare_project/fnc20-1240/" TargetMode="External"/><Relationship Id="rId43" Type="http://schemas.openxmlformats.org/officeDocument/2006/relationships/hyperlink" Target="https://portal.nifa.usda.gov/web/crisprojectpages/1023000-how-do-grapevines-cope-with-grass-competition-integrating-physiological-and-omic-approaches.html" TargetMode="External"/><Relationship Id="rId48" Type="http://schemas.openxmlformats.org/officeDocument/2006/relationships/hyperlink" Target="https://www.michigan.gov/mdard" TargetMode="External"/><Relationship Id="rId56" Type="http://schemas.openxmlformats.org/officeDocument/2006/relationships/hyperlink" Target="https://www.lcb.pa.gov/" TargetMode="External"/><Relationship Id="rId64" Type="http://schemas.openxmlformats.org/officeDocument/2006/relationships/hyperlink" Target="https://www.kyagr.com/" TargetMode="External"/><Relationship Id="rId69" Type="http://schemas.openxmlformats.org/officeDocument/2006/relationships/hyperlink" Target="https://www.nj.gov/agriculture/" TargetMode="External"/><Relationship Id="rId77" Type="http://schemas.openxmlformats.org/officeDocument/2006/relationships/printerSettings" Target="../printerSettings/printerSettings2.bin"/><Relationship Id="rId8" Type="http://schemas.openxmlformats.org/officeDocument/2006/relationships/hyperlink" Target="https://portal.nifa.usda.gov/web/crisprojectpages/1023000.php" TargetMode="External"/><Relationship Id="rId51" Type="http://schemas.openxmlformats.org/officeDocument/2006/relationships/hyperlink" Target="https://agriculture.mo.gov/" TargetMode="External"/><Relationship Id="rId72" Type="http://schemas.openxmlformats.org/officeDocument/2006/relationships/hyperlink" Target="https://datcp.wi.gov/Pages/Homepage.aspx" TargetMode="External"/><Relationship Id="rId3" Type="http://schemas.openxmlformats.org/officeDocument/2006/relationships/hyperlink" Target="https://portal.nifa.usda.gov/web/crisprojectpages/1023082.php" TargetMode="External"/><Relationship Id="rId12" Type="http://schemas.openxmlformats.org/officeDocument/2006/relationships/hyperlink" Target="https://portal.nifa.usda.gov/web/crisprojectpages/1022408.php" TargetMode="External"/><Relationship Id="rId17" Type="http://schemas.openxmlformats.org/officeDocument/2006/relationships/hyperlink" Target="https://portal.nifa.usda.gov/web/crisprojectpages/1021919.php" TargetMode="External"/><Relationship Id="rId25" Type="http://schemas.openxmlformats.org/officeDocument/2006/relationships/hyperlink" Target="https://nifa.usda.gov/grants" TargetMode="External"/><Relationship Id="rId33" Type="http://schemas.openxmlformats.org/officeDocument/2006/relationships/hyperlink" Target="https://www.cdpr.ca.gov/docs/pestmgt/grants/research/chlorpyrifos_research/funded_chlorpyrifos.htm" TargetMode="External"/><Relationship Id="rId38" Type="http://schemas.openxmlformats.org/officeDocument/2006/relationships/hyperlink" Target="https://nifa.usda.gov/program/specialty-crop-research-initiative-scri?utm_content=&amp;utm_medium=email&amp;utm_name=&amp;utm_source=govdelivery&amp;utm_term=" TargetMode="External"/><Relationship Id="rId46" Type="http://schemas.openxmlformats.org/officeDocument/2006/relationships/hyperlink" Target="https://portal.nifa.usda.gov/web/crisprojectpages/1023919-functional-genomic-analysis-to-enhance-the-resilience-of-productivity-and-quality-traits-in-orchard-and-vineyard-crops.html" TargetMode="External"/><Relationship Id="rId59" Type="http://schemas.openxmlformats.org/officeDocument/2006/relationships/hyperlink" Target="https://www.media.pa.gov/Pages/Liquor-Control-Board-Details.aspx?newsid=607" TargetMode="External"/><Relationship Id="rId67" Type="http://schemas.openxmlformats.org/officeDocument/2006/relationships/hyperlink" Target="https://www.mda.state.mn.us/" TargetMode="External"/><Relationship Id="rId20" Type="http://schemas.openxmlformats.org/officeDocument/2006/relationships/hyperlink" Target="https://portal.nifa.usda.gov/web/crisprojectpages/1005881-phytobacteria-and-their-phages.html" TargetMode="External"/><Relationship Id="rId41" Type="http://schemas.openxmlformats.org/officeDocument/2006/relationships/hyperlink" Target="https://portal.nifa.usda.gov/web/crisprojectpages/1024224-evaluating-traits-to-improve-grapevine-drought-tolerance-and-water-use-efficiency.html" TargetMode="External"/><Relationship Id="rId54" Type="http://schemas.openxmlformats.org/officeDocument/2006/relationships/hyperlink" Target="https://iowaagriculture.gov/" TargetMode="External"/><Relationship Id="rId62" Type="http://schemas.openxmlformats.org/officeDocument/2006/relationships/hyperlink" Target="https://www.media.pa.gov/Pages/Liquor-Control-Board-Details.aspx?newsid=607" TargetMode="External"/><Relationship Id="rId70" Type="http://schemas.openxmlformats.org/officeDocument/2006/relationships/hyperlink" Target="https://www.agriculture.pa.gov/" TargetMode="External"/><Relationship Id="rId75" Type="http://schemas.openxmlformats.org/officeDocument/2006/relationships/hyperlink" Target="https://www.vdacs.virginia.gov/" TargetMode="External"/><Relationship Id="rId1" Type="http://schemas.openxmlformats.org/officeDocument/2006/relationships/hyperlink" Target="https://portal.nifa.usda.gov/web/crisprojectpages/1022662.php" TargetMode="External"/><Relationship Id="rId6" Type="http://schemas.openxmlformats.org/officeDocument/2006/relationships/hyperlink" Target="https://portal.nifa.usda.gov/web/crisprojectpages/1022267.php" TargetMode="External"/><Relationship Id="rId15" Type="http://schemas.openxmlformats.org/officeDocument/2006/relationships/hyperlink" Target="https://portal.nifa.usda.gov/web/crisprojectpages/1022645.php" TargetMode="External"/><Relationship Id="rId23" Type="http://schemas.openxmlformats.org/officeDocument/2006/relationships/hyperlink" Target="https://www.michigan.gov/mdard/0,4610,7-125--487403--,00.html" TargetMode="External"/><Relationship Id="rId28" Type="http://schemas.openxmlformats.org/officeDocument/2006/relationships/hyperlink" Target="http://piercesdisease.cdfa.ca.gov/grants/manage" TargetMode="External"/><Relationship Id="rId36" Type="http://schemas.openxmlformats.org/officeDocument/2006/relationships/hyperlink" Target="https://northcentral.sare.org/" TargetMode="External"/><Relationship Id="rId49" Type="http://schemas.openxmlformats.org/officeDocument/2006/relationships/hyperlink" Target="https://www.nd.gov/ndda/" TargetMode="External"/><Relationship Id="rId57" Type="http://schemas.openxmlformats.org/officeDocument/2006/relationships/hyperlink" Target="https://www.media.pa.gov/Pages/Liquor-Control-Board-Details.aspx?newsid=607" TargetMode="External"/><Relationship Id="rId10" Type="http://schemas.openxmlformats.org/officeDocument/2006/relationships/hyperlink" Target="https://portal.nifa.usda.gov/web/crisprojectpages/1022721.php" TargetMode="External"/><Relationship Id="rId31" Type="http://schemas.openxmlformats.org/officeDocument/2006/relationships/hyperlink" Target="https://projects.sare.org/sare_project/fne20-952/" TargetMode="External"/><Relationship Id="rId44" Type="http://schemas.openxmlformats.org/officeDocument/2006/relationships/hyperlink" Target="https://portal.nifa.usda.gov/web/crisprojectpages/1023716-multi-state-coordinated-evaluation-of-winegrape-cultivars-and-clones.html" TargetMode="External"/><Relationship Id="rId52" Type="http://schemas.openxmlformats.org/officeDocument/2006/relationships/hyperlink" Target="http://www.ncagr.gov/" TargetMode="External"/><Relationship Id="rId60" Type="http://schemas.openxmlformats.org/officeDocument/2006/relationships/hyperlink" Target="https://www.media.pa.gov/Pages/Liquor-Control-Board-Details.aspx?newsid=607" TargetMode="External"/><Relationship Id="rId65" Type="http://schemas.openxmlformats.org/officeDocument/2006/relationships/hyperlink" Target="https://agriculture.az.gov/" TargetMode="External"/><Relationship Id="rId73" Type="http://schemas.openxmlformats.org/officeDocument/2006/relationships/hyperlink" Target="https://www.tn.gov/agriculture.html" TargetMode="External"/><Relationship Id="rId78" Type="http://schemas.openxmlformats.org/officeDocument/2006/relationships/drawing" Target="../drawings/drawing2.xml"/><Relationship Id="rId4" Type="http://schemas.openxmlformats.org/officeDocument/2006/relationships/hyperlink" Target="https://portal.nifa.usda.gov/web/crisprojectpages/1022267.php" TargetMode="External"/><Relationship Id="rId9" Type="http://schemas.openxmlformats.org/officeDocument/2006/relationships/hyperlink" Target="https://portal.nifa.usda.gov/web/crisprojectpages/1021741.php" TargetMode="External"/><Relationship Id="rId13" Type="http://schemas.openxmlformats.org/officeDocument/2006/relationships/hyperlink" Target="https://portal.nifa.usda.gov/web/crisprojectpages/1021819.php" TargetMode="External"/><Relationship Id="rId18" Type="http://schemas.openxmlformats.org/officeDocument/2006/relationships/hyperlink" Target="https://portal.nifa.usda.gov/web/crisprojectpages/1022215.php" TargetMode="External"/><Relationship Id="rId39" Type="http://schemas.openxmlformats.org/officeDocument/2006/relationships/hyperlink" Target="https://www.ams.usda.gov/services/grants/scbgp/awards" TargetMode="External"/><Relationship Id="rId34" Type="http://schemas.openxmlformats.org/officeDocument/2006/relationships/hyperlink" Target="https://www.cdpr.ca.gov/docs/pestmgt/grants/research/" TargetMode="External"/><Relationship Id="rId50" Type="http://schemas.openxmlformats.org/officeDocument/2006/relationships/hyperlink" Target="https://agriculture.ny.gov/" TargetMode="External"/><Relationship Id="rId55" Type="http://schemas.openxmlformats.org/officeDocument/2006/relationships/hyperlink" Target="https://www.sare.org/grants/" TargetMode="External"/><Relationship Id="rId76" Type="http://schemas.openxmlformats.org/officeDocument/2006/relationships/hyperlink" Target="http://cgrrf.org/" TargetMode="External"/><Relationship Id="rId7" Type="http://schemas.openxmlformats.org/officeDocument/2006/relationships/hyperlink" Target="https://portal.nifa.usda.gov/web/crisprojectpages/1022750.php" TargetMode="External"/><Relationship Id="rId71" Type="http://schemas.openxmlformats.org/officeDocument/2006/relationships/hyperlink" Target="http://wyagric.state.wy.us/" TargetMode="External"/><Relationship Id="rId2" Type="http://schemas.openxmlformats.org/officeDocument/2006/relationships/hyperlink" Target="https://portal.nifa.usda.gov/web/crisprojectpages/1023024.php" TargetMode="External"/><Relationship Id="rId29" Type="http://schemas.openxmlformats.org/officeDocument/2006/relationships/hyperlink" Target="https://cris.nifa.usda.gov/cgi-bin/starfinder/0?path=fastlink1.txt&amp;id=anon&amp;pass=&amp;search=R=89185&amp;format=WEBLINK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rs.usda.gov/research/project/?accnNo=426234" TargetMode="External"/><Relationship Id="rId13" Type="http://schemas.openxmlformats.org/officeDocument/2006/relationships/hyperlink" Target="https://www.ars.usda.gov/research/project/?accnNo=431767" TargetMode="External"/><Relationship Id="rId18" Type="http://schemas.openxmlformats.org/officeDocument/2006/relationships/hyperlink" Target="https://www.ars.usda.gov/research/project/?accnNo=434266" TargetMode="External"/><Relationship Id="rId26" Type="http://schemas.openxmlformats.org/officeDocument/2006/relationships/hyperlink" Target="https://www.ars.usda.gov/research/project/?accnNo=434163" TargetMode="External"/><Relationship Id="rId3" Type="http://schemas.openxmlformats.org/officeDocument/2006/relationships/hyperlink" Target="https://www.ars.usda.gov/research/project/?accnNo=438294" TargetMode="External"/><Relationship Id="rId21" Type="http://schemas.openxmlformats.org/officeDocument/2006/relationships/hyperlink" Target="https://www.ars.usda.gov/research/project/?accnNo=438039" TargetMode="External"/><Relationship Id="rId7" Type="http://schemas.openxmlformats.org/officeDocument/2006/relationships/hyperlink" Target="https://www.ars.usda.gov/research/project/?accnNo=434625" TargetMode="External"/><Relationship Id="rId12" Type="http://schemas.openxmlformats.org/officeDocument/2006/relationships/hyperlink" Target="https://www.ars.usda.gov/research/project/?accnNo=436294" TargetMode="External"/><Relationship Id="rId17" Type="http://schemas.openxmlformats.org/officeDocument/2006/relationships/hyperlink" Target="https://www.ars.usda.gov/research/project/?accnNo=434435" TargetMode="External"/><Relationship Id="rId25" Type="http://schemas.openxmlformats.org/officeDocument/2006/relationships/hyperlink" Target="https://www.ars.usda.gov/research/project/?accnNo=432677" TargetMode="External"/><Relationship Id="rId2" Type="http://schemas.openxmlformats.org/officeDocument/2006/relationships/hyperlink" Target="https://www.ars.usda.gov/research/project/?accnNo=429036" TargetMode="External"/><Relationship Id="rId16" Type="http://schemas.openxmlformats.org/officeDocument/2006/relationships/hyperlink" Target="https://www.ars.usda.gov/research/project/?accnNo=433076" TargetMode="External"/><Relationship Id="rId20" Type="http://schemas.openxmlformats.org/officeDocument/2006/relationships/hyperlink" Target="https://www.ars.usda.gov/research/project/?accnNo=426041" TargetMode="External"/><Relationship Id="rId1" Type="http://schemas.openxmlformats.org/officeDocument/2006/relationships/hyperlink" Target="https://www.ars.usda.gov/research/project/?accnNo=426044" TargetMode="External"/><Relationship Id="rId6" Type="http://schemas.openxmlformats.org/officeDocument/2006/relationships/hyperlink" Target="https://www.ars.usda.gov/research/project/?accnNo=432290" TargetMode="External"/><Relationship Id="rId11" Type="http://schemas.openxmlformats.org/officeDocument/2006/relationships/hyperlink" Target="https://www.ars.usda.gov/research/project/?accnNo=429787" TargetMode="External"/><Relationship Id="rId24" Type="http://schemas.openxmlformats.org/officeDocument/2006/relationships/hyperlink" Target="https://www.ars.usda.gov/research/project/?accnNo=432469" TargetMode="External"/><Relationship Id="rId5" Type="http://schemas.openxmlformats.org/officeDocument/2006/relationships/hyperlink" Target="https://www.ars.usda.gov/research/project/?accnNo=429054" TargetMode="External"/><Relationship Id="rId15" Type="http://schemas.openxmlformats.org/officeDocument/2006/relationships/hyperlink" Target="https://www.ars.usda.gov/research/project/?accnNo=402824" TargetMode="External"/><Relationship Id="rId23" Type="http://schemas.openxmlformats.org/officeDocument/2006/relationships/hyperlink" Target="https://www.ars.usda.gov/research/project/?accnNo=429790" TargetMode="External"/><Relationship Id="rId28" Type="http://schemas.openxmlformats.org/officeDocument/2006/relationships/printerSettings" Target="../printerSettings/printerSettings3.bin"/><Relationship Id="rId10" Type="http://schemas.openxmlformats.org/officeDocument/2006/relationships/hyperlink" Target="https://www.ars.usda.gov/research/project/?accnNo=434303" TargetMode="External"/><Relationship Id="rId19" Type="http://schemas.openxmlformats.org/officeDocument/2006/relationships/hyperlink" Target="https://www.ars.usda.gov/research/project/?accnNo=434724" TargetMode="External"/><Relationship Id="rId4" Type="http://schemas.openxmlformats.org/officeDocument/2006/relationships/hyperlink" Target="https://www.ars.usda.gov/research/project/?accnNo=438277" TargetMode="External"/><Relationship Id="rId9" Type="http://schemas.openxmlformats.org/officeDocument/2006/relationships/hyperlink" Target="https://www.ars.usda.gov/research/project/?accnNo=432523" TargetMode="External"/><Relationship Id="rId14" Type="http://schemas.openxmlformats.org/officeDocument/2006/relationships/hyperlink" Target="https://www.ars.usda.gov/research/project/?accnNo=141156" TargetMode="External"/><Relationship Id="rId22" Type="http://schemas.openxmlformats.org/officeDocument/2006/relationships/hyperlink" Target="https://www.ars.usda.gov/research/project/?accnNo=434214" TargetMode="External"/><Relationship Id="rId27" Type="http://schemas.openxmlformats.org/officeDocument/2006/relationships/hyperlink" Target="https://www.ars.usda.gov/research/project/?accnNo=438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0EFA1-DD7C-47D0-9133-1C1FD1B4AB2A}">
  <sheetPr codeName="Sheet1"/>
  <dimension ref="A1:AO190"/>
  <sheetViews>
    <sheetView tabSelected="1" zoomScaleNormal="100" workbookViewId="0">
      <pane ySplit="2" topLeftCell="A132" activePane="bottomLeft" state="frozen"/>
      <selection pane="bottomLeft" activeCell="B142" sqref="B142"/>
    </sheetView>
  </sheetViews>
  <sheetFormatPr defaultRowHeight="15" x14ac:dyDescent="0.25"/>
  <cols>
    <col min="1" max="1" width="45.5703125" style="3" customWidth="1"/>
    <col min="2" max="2" width="13.7109375" style="180" customWidth="1"/>
    <col min="3" max="3" width="11.7109375" style="180" customWidth="1"/>
    <col min="4" max="4" width="12.42578125" style="187" customWidth="1"/>
    <col min="5" max="5" width="22.140625" style="180" customWidth="1"/>
    <col min="6" max="6" width="22.7109375" style="180" customWidth="1"/>
    <col min="7" max="7" width="11" style="68" customWidth="1"/>
    <col min="8" max="8" width="11.5703125" style="68" customWidth="1"/>
    <col min="9" max="9" width="13.140625" style="15" customWidth="1"/>
  </cols>
  <sheetData>
    <row r="1" spans="1:41" ht="53.25" customHeight="1" x14ac:dyDescent="0.25">
      <c r="B1" s="271" t="s">
        <v>936</v>
      </c>
      <c r="C1" s="272"/>
      <c r="D1" s="272"/>
      <c r="E1" s="272"/>
      <c r="F1" s="272"/>
      <c r="G1" s="272"/>
      <c r="H1" s="272"/>
      <c r="I1" s="272"/>
    </row>
    <row r="2" spans="1:41" s="5" customFormat="1" ht="42" x14ac:dyDescent="0.25">
      <c r="A2" s="104" t="s">
        <v>0</v>
      </c>
      <c r="B2" s="105" t="s">
        <v>165</v>
      </c>
      <c r="C2" s="106" t="s">
        <v>288</v>
      </c>
      <c r="D2" s="182" t="s">
        <v>149</v>
      </c>
      <c r="E2" s="106" t="s">
        <v>2</v>
      </c>
      <c r="F2" s="106" t="s">
        <v>489</v>
      </c>
      <c r="G2" s="191" t="s">
        <v>3</v>
      </c>
      <c r="H2" s="197" t="s">
        <v>4</v>
      </c>
      <c r="I2" s="108" t="s">
        <v>166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30" x14ac:dyDescent="0.25">
      <c r="A3" s="128" t="s">
        <v>645</v>
      </c>
      <c r="B3" s="83" t="s">
        <v>22</v>
      </c>
      <c r="C3" s="83" t="s">
        <v>619</v>
      </c>
      <c r="D3" s="183">
        <v>2021</v>
      </c>
      <c r="E3" s="83" t="s">
        <v>220</v>
      </c>
      <c r="F3" s="83" t="s">
        <v>642</v>
      </c>
      <c r="G3" s="84">
        <v>44136</v>
      </c>
      <c r="H3" s="84">
        <v>45596</v>
      </c>
      <c r="I3" s="85">
        <v>544835</v>
      </c>
    </row>
    <row r="4" spans="1:41" ht="31.5" customHeight="1" x14ac:dyDescent="0.25">
      <c r="A4" s="115" t="s">
        <v>645</v>
      </c>
      <c r="B4" s="116" t="s">
        <v>22</v>
      </c>
      <c r="C4" s="116" t="s">
        <v>620</v>
      </c>
      <c r="D4" s="184">
        <v>2021</v>
      </c>
      <c r="E4" s="116" t="s">
        <v>622</v>
      </c>
      <c r="F4" s="116" t="s">
        <v>643</v>
      </c>
      <c r="G4" s="96">
        <v>44137</v>
      </c>
      <c r="H4" s="96">
        <v>45597</v>
      </c>
      <c r="I4" s="94">
        <v>474732</v>
      </c>
    </row>
    <row r="5" spans="1:41" s="1" customFormat="1" ht="31.5" customHeight="1" x14ac:dyDescent="0.25">
      <c r="A5" s="128" t="s">
        <v>621</v>
      </c>
      <c r="B5" s="83" t="s">
        <v>626</v>
      </c>
      <c r="C5" s="83" t="s">
        <v>623</v>
      </c>
      <c r="D5" s="183">
        <v>2021</v>
      </c>
      <c r="E5" s="83" t="s">
        <v>228</v>
      </c>
      <c r="F5" s="83" t="s">
        <v>641</v>
      </c>
      <c r="G5" s="84">
        <v>44228</v>
      </c>
      <c r="H5" s="84">
        <v>45688</v>
      </c>
      <c r="I5" s="124">
        <v>475000</v>
      </c>
    </row>
    <row r="6" spans="1:41" s="1" customFormat="1" ht="45.75" customHeight="1" x14ac:dyDescent="0.25">
      <c r="A6" s="115" t="s">
        <v>624</v>
      </c>
      <c r="B6" s="116" t="s">
        <v>626</v>
      </c>
      <c r="C6" s="116" t="s">
        <v>625</v>
      </c>
      <c r="D6" s="184">
        <v>2021</v>
      </c>
      <c r="E6" s="116" t="s">
        <v>627</v>
      </c>
      <c r="F6" s="116" t="s">
        <v>644</v>
      </c>
      <c r="G6" s="96">
        <v>44198</v>
      </c>
      <c r="H6" s="117">
        <v>45292</v>
      </c>
      <c r="I6" s="125">
        <v>500000</v>
      </c>
    </row>
    <row r="7" spans="1:41" s="1" customFormat="1" ht="60" x14ac:dyDescent="0.25">
      <c r="A7" s="128" t="s">
        <v>628</v>
      </c>
      <c r="B7" s="83" t="s">
        <v>455</v>
      </c>
      <c r="C7" s="83" t="s">
        <v>629</v>
      </c>
      <c r="D7" s="183" t="s">
        <v>630</v>
      </c>
      <c r="E7" s="83" t="s">
        <v>458</v>
      </c>
      <c r="F7" s="83" t="s">
        <v>640</v>
      </c>
      <c r="G7" s="84">
        <v>44228</v>
      </c>
      <c r="H7" s="84">
        <v>46004</v>
      </c>
      <c r="I7" s="124"/>
    </row>
    <row r="8" spans="1:41" s="1" customFormat="1" ht="32.25" customHeight="1" x14ac:dyDescent="0.25">
      <c r="A8" s="115" t="s">
        <v>636</v>
      </c>
      <c r="B8" s="177" t="s">
        <v>455</v>
      </c>
      <c r="C8" s="92" t="s">
        <v>631</v>
      </c>
      <c r="D8" s="184" t="s">
        <v>630</v>
      </c>
      <c r="E8" s="92" t="s">
        <v>627</v>
      </c>
      <c r="F8" s="92" t="s">
        <v>635</v>
      </c>
      <c r="G8" s="96">
        <v>44228</v>
      </c>
      <c r="H8" s="96">
        <v>46053</v>
      </c>
      <c r="I8" s="125"/>
    </row>
    <row r="9" spans="1:41" s="1" customFormat="1" ht="29.25" customHeight="1" x14ac:dyDescent="0.25">
      <c r="A9" s="128" t="s">
        <v>634</v>
      </c>
      <c r="B9" s="83" t="s">
        <v>455</v>
      </c>
      <c r="C9" s="83" t="s">
        <v>632</v>
      </c>
      <c r="D9" s="183" t="s">
        <v>630</v>
      </c>
      <c r="E9" s="83" t="s">
        <v>633</v>
      </c>
      <c r="F9" s="83" t="s">
        <v>638</v>
      </c>
      <c r="G9" s="84">
        <v>44216</v>
      </c>
      <c r="H9" s="84">
        <v>44834</v>
      </c>
      <c r="I9" s="124"/>
    </row>
    <row r="10" spans="1:41" s="1" customFormat="1" ht="31.5" customHeight="1" x14ac:dyDescent="0.25">
      <c r="A10" s="115" t="s">
        <v>637</v>
      </c>
      <c r="B10" s="92" t="s">
        <v>455</v>
      </c>
      <c r="C10" s="116" t="s">
        <v>639</v>
      </c>
      <c r="D10" s="185" t="s">
        <v>630</v>
      </c>
      <c r="E10" s="92" t="s">
        <v>627</v>
      </c>
      <c r="F10" s="116" t="s">
        <v>649</v>
      </c>
      <c r="G10" s="117">
        <v>44256</v>
      </c>
      <c r="H10" s="117">
        <v>46081</v>
      </c>
      <c r="I10" s="125"/>
    </row>
    <row r="11" spans="1:41" s="179" customFormat="1" ht="30" x14ac:dyDescent="0.25">
      <c r="A11" s="198" t="s">
        <v>647</v>
      </c>
      <c r="B11" s="83" t="s">
        <v>685</v>
      </c>
      <c r="C11" s="83" t="s">
        <v>646</v>
      </c>
      <c r="D11" s="183">
        <v>2021</v>
      </c>
      <c r="E11" s="83" t="s">
        <v>605</v>
      </c>
      <c r="F11" s="83" t="s">
        <v>648</v>
      </c>
      <c r="G11" s="199">
        <v>2021</v>
      </c>
      <c r="H11" s="84">
        <v>45016</v>
      </c>
      <c r="I11" s="159">
        <v>20000</v>
      </c>
    </row>
    <row r="12" spans="1:41" s="201" customFormat="1" ht="30" x14ac:dyDescent="0.25">
      <c r="A12" s="202" t="s">
        <v>652</v>
      </c>
      <c r="B12" s="13" t="s">
        <v>181</v>
      </c>
      <c r="C12" s="13" t="s">
        <v>651</v>
      </c>
      <c r="D12" s="186">
        <v>2021</v>
      </c>
      <c r="E12" s="13" t="s">
        <v>627</v>
      </c>
      <c r="F12" s="13" t="s">
        <v>650</v>
      </c>
      <c r="G12" s="192">
        <v>44217</v>
      </c>
      <c r="H12" s="192">
        <v>44774</v>
      </c>
      <c r="I12" s="170">
        <v>40000</v>
      </c>
    </row>
    <row r="13" spans="1:41" s="89" customFormat="1" ht="45" x14ac:dyDescent="0.25">
      <c r="A13" s="204" t="s">
        <v>670</v>
      </c>
      <c r="B13" s="83" t="s">
        <v>22</v>
      </c>
      <c r="C13" s="83" t="s">
        <v>656</v>
      </c>
      <c r="D13" s="205">
        <v>2021</v>
      </c>
      <c r="E13" s="83" t="s">
        <v>225</v>
      </c>
      <c r="F13" s="83" t="s">
        <v>655</v>
      </c>
      <c r="G13" s="84">
        <v>44348</v>
      </c>
      <c r="H13" s="84">
        <v>45077</v>
      </c>
      <c r="I13" s="85"/>
    </row>
    <row r="14" spans="1:41" ht="45" x14ac:dyDescent="0.25">
      <c r="A14" s="203" t="s">
        <v>653</v>
      </c>
      <c r="B14" s="180" t="s">
        <v>654</v>
      </c>
      <c r="C14" s="149" t="s">
        <v>659</v>
      </c>
      <c r="D14" s="187">
        <v>2021</v>
      </c>
      <c r="E14" s="200" t="s">
        <v>658</v>
      </c>
      <c r="F14" s="180" t="s">
        <v>657</v>
      </c>
      <c r="G14" s="68">
        <v>44348</v>
      </c>
      <c r="H14" s="68">
        <v>45443</v>
      </c>
    </row>
    <row r="15" spans="1:41" ht="45" x14ac:dyDescent="0.25">
      <c r="A15" s="128" t="s">
        <v>660</v>
      </c>
      <c r="B15" s="83" t="s">
        <v>654</v>
      </c>
      <c r="C15" s="83" t="s">
        <v>663</v>
      </c>
      <c r="D15" s="183">
        <v>2021</v>
      </c>
      <c r="E15" s="83" t="s">
        <v>662</v>
      </c>
      <c r="F15" s="83" t="s">
        <v>661</v>
      </c>
      <c r="G15" s="239">
        <v>44287</v>
      </c>
      <c r="H15" s="84">
        <v>45382</v>
      </c>
      <c r="I15" s="97"/>
    </row>
    <row r="16" spans="1:41" ht="45" x14ac:dyDescent="0.25">
      <c r="A16" s="115" t="s">
        <v>669</v>
      </c>
      <c r="B16" s="116" t="s">
        <v>455</v>
      </c>
      <c r="C16" s="116" t="s">
        <v>665</v>
      </c>
      <c r="D16" s="185">
        <v>2021</v>
      </c>
      <c r="E16" s="116" t="s">
        <v>604</v>
      </c>
      <c r="F16" s="116" t="s">
        <v>664</v>
      </c>
      <c r="G16" s="240">
        <v>44287</v>
      </c>
      <c r="H16" s="117">
        <v>46112</v>
      </c>
      <c r="I16" s="206"/>
    </row>
    <row r="17" spans="1:9" ht="45" x14ac:dyDescent="0.25">
      <c r="A17" s="128" t="s">
        <v>666</v>
      </c>
      <c r="B17" s="83" t="s">
        <v>22</v>
      </c>
      <c r="C17" s="83" t="s">
        <v>668</v>
      </c>
      <c r="D17" s="183">
        <v>2021</v>
      </c>
      <c r="E17" s="83" t="s">
        <v>667</v>
      </c>
      <c r="F17" s="83" t="s">
        <v>671</v>
      </c>
      <c r="G17" s="239">
        <v>44362</v>
      </c>
      <c r="H17" s="84">
        <v>44726</v>
      </c>
      <c r="I17" s="85"/>
    </row>
    <row r="18" spans="1:9" ht="30" x14ac:dyDescent="0.25">
      <c r="A18" s="244" t="s">
        <v>672</v>
      </c>
      <c r="B18" s="149" t="s">
        <v>654</v>
      </c>
      <c r="C18" s="149" t="s">
        <v>674</v>
      </c>
      <c r="D18" s="212">
        <v>2021</v>
      </c>
      <c r="E18" s="149" t="s">
        <v>673</v>
      </c>
      <c r="F18" s="213" t="s">
        <v>675</v>
      </c>
      <c r="G18" s="68">
        <v>44287</v>
      </c>
      <c r="H18" s="68">
        <v>45382</v>
      </c>
    </row>
    <row r="19" spans="1:9" ht="32.25" customHeight="1" x14ac:dyDescent="0.25">
      <c r="A19" s="128" t="s">
        <v>679</v>
      </c>
      <c r="B19" s="83" t="s">
        <v>680</v>
      </c>
      <c r="C19" s="83" t="s">
        <v>678</v>
      </c>
      <c r="D19" s="183">
        <v>2021</v>
      </c>
      <c r="E19" s="83" t="s">
        <v>677</v>
      </c>
      <c r="F19" s="83" t="s">
        <v>676</v>
      </c>
      <c r="G19" s="241">
        <v>2021</v>
      </c>
      <c r="H19" s="84">
        <v>45412</v>
      </c>
      <c r="I19" s="85">
        <v>25000</v>
      </c>
    </row>
    <row r="20" spans="1:9" ht="30" x14ac:dyDescent="0.25">
      <c r="A20" s="115" t="s">
        <v>681</v>
      </c>
      <c r="B20" s="116" t="s">
        <v>680</v>
      </c>
      <c r="C20" s="116" t="s">
        <v>684</v>
      </c>
      <c r="D20" s="185">
        <v>2021</v>
      </c>
      <c r="E20" s="116" t="s">
        <v>682</v>
      </c>
      <c r="F20" s="116" t="s">
        <v>683</v>
      </c>
      <c r="G20" s="242">
        <v>2021</v>
      </c>
      <c r="H20" s="117">
        <v>45017</v>
      </c>
      <c r="I20" s="126">
        <v>25000</v>
      </c>
    </row>
    <row r="21" spans="1:9" ht="30" x14ac:dyDescent="0.25">
      <c r="A21" s="128" t="s">
        <v>697</v>
      </c>
      <c r="B21" s="83" t="s">
        <v>680</v>
      </c>
      <c r="C21" s="83" t="s">
        <v>687</v>
      </c>
      <c r="D21" s="183">
        <v>2021</v>
      </c>
      <c r="E21" s="83" t="s">
        <v>686</v>
      </c>
      <c r="F21" s="83" t="s">
        <v>696</v>
      </c>
      <c r="G21" s="241">
        <v>2021</v>
      </c>
      <c r="H21" s="84">
        <v>45443</v>
      </c>
      <c r="I21" s="85">
        <v>24583</v>
      </c>
    </row>
    <row r="22" spans="1:9" ht="30" x14ac:dyDescent="0.25">
      <c r="A22" s="115" t="s">
        <v>688</v>
      </c>
      <c r="B22" s="116" t="s">
        <v>261</v>
      </c>
      <c r="C22" s="116" t="s">
        <v>691</v>
      </c>
      <c r="D22" s="185">
        <v>2021</v>
      </c>
      <c r="E22" s="116" t="s">
        <v>689</v>
      </c>
      <c r="F22" s="116" t="s">
        <v>690</v>
      </c>
      <c r="G22" s="242">
        <v>2021</v>
      </c>
      <c r="H22" s="117">
        <v>45351</v>
      </c>
      <c r="I22" s="126">
        <v>14996</v>
      </c>
    </row>
    <row r="23" spans="1:9" ht="45" x14ac:dyDescent="0.25">
      <c r="A23" s="128" t="s">
        <v>693</v>
      </c>
      <c r="B23" s="83" t="s">
        <v>692</v>
      </c>
      <c r="C23" s="83">
        <v>2106633</v>
      </c>
      <c r="D23" s="183">
        <v>2021</v>
      </c>
      <c r="E23" s="83" t="s">
        <v>604</v>
      </c>
      <c r="F23" s="83" t="s">
        <v>694</v>
      </c>
      <c r="G23" s="239">
        <v>44228</v>
      </c>
      <c r="H23" s="84">
        <v>44408</v>
      </c>
      <c r="I23" s="85">
        <v>50000</v>
      </c>
    </row>
    <row r="24" spans="1:9" s="7" customFormat="1" ht="31.5" customHeight="1" x14ac:dyDescent="0.25">
      <c r="A24" s="210" t="s">
        <v>700</v>
      </c>
      <c r="B24" s="217" t="s">
        <v>692</v>
      </c>
      <c r="C24" s="217">
        <v>2035639</v>
      </c>
      <c r="D24" s="218">
        <v>2021</v>
      </c>
      <c r="E24" s="217" t="s">
        <v>699</v>
      </c>
      <c r="F24" s="219" t="s">
        <v>698</v>
      </c>
      <c r="G24" s="220">
        <v>44232</v>
      </c>
      <c r="H24" s="220">
        <v>44592</v>
      </c>
      <c r="I24" s="221">
        <v>255990</v>
      </c>
    </row>
    <row r="25" spans="1:9" s="215" customFormat="1" ht="30" x14ac:dyDescent="0.25">
      <c r="A25" s="214" t="s">
        <v>715</v>
      </c>
      <c r="B25" s="83" t="s">
        <v>117</v>
      </c>
      <c r="C25" s="83"/>
      <c r="D25" s="183">
        <v>2021</v>
      </c>
      <c r="E25" s="83" t="s">
        <v>710</v>
      </c>
      <c r="F25" s="83" t="s">
        <v>701</v>
      </c>
      <c r="G25" s="241">
        <v>2021</v>
      </c>
      <c r="H25" s="199">
        <v>2024</v>
      </c>
      <c r="I25" s="222" t="s">
        <v>717</v>
      </c>
    </row>
    <row r="26" spans="1:9" s="1" customFormat="1" ht="29.25" customHeight="1" x14ac:dyDescent="0.25">
      <c r="A26" s="211" t="s">
        <v>702</v>
      </c>
      <c r="B26" s="149" t="s">
        <v>117</v>
      </c>
      <c r="C26" s="92"/>
      <c r="D26" s="212">
        <v>2021</v>
      </c>
      <c r="E26" s="149" t="s">
        <v>710</v>
      </c>
      <c r="F26" s="213" t="s">
        <v>701</v>
      </c>
      <c r="G26" s="209">
        <v>2021</v>
      </c>
      <c r="H26" s="209">
        <v>2024</v>
      </c>
      <c r="I26" s="223" t="s">
        <v>718</v>
      </c>
    </row>
    <row r="27" spans="1:9" ht="30" x14ac:dyDescent="0.25">
      <c r="A27" s="214" t="s">
        <v>703</v>
      </c>
      <c r="B27" s="83" t="s">
        <v>117</v>
      </c>
      <c r="C27" s="83"/>
      <c r="D27" s="183">
        <v>2021</v>
      </c>
      <c r="E27" s="83" t="s">
        <v>710</v>
      </c>
      <c r="F27" s="83" t="s">
        <v>705</v>
      </c>
      <c r="G27" s="241">
        <v>2021</v>
      </c>
      <c r="H27" s="199">
        <v>2024</v>
      </c>
      <c r="I27" s="224" t="s">
        <v>719</v>
      </c>
    </row>
    <row r="28" spans="1:9" ht="30" x14ac:dyDescent="0.25">
      <c r="A28" s="216" t="s">
        <v>716</v>
      </c>
      <c r="B28" s="116" t="s">
        <v>117</v>
      </c>
      <c r="C28" s="92"/>
      <c r="D28" s="185">
        <v>2021</v>
      </c>
      <c r="E28" s="116" t="s">
        <v>710</v>
      </c>
      <c r="F28" s="116" t="s">
        <v>706</v>
      </c>
      <c r="G28" s="242">
        <v>2021</v>
      </c>
      <c r="H28" s="207">
        <v>2022</v>
      </c>
      <c r="I28" s="225" t="s">
        <v>720</v>
      </c>
    </row>
    <row r="29" spans="1:9" ht="30" x14ac:dyDescent="0.25">
      <c r="A29" s="214" t="s">
        <v>704</v>
      </c>
      <c r="B29" s="83" t="s">
        <v>117</v>
      </c>
      <c r="C29" s="83"/>
      <c r="D29" s="183">
        <v>2021</v>
      </c>
      <c r="E29" s="83" t="s">
        <v>710</v>
      </c>
      <c r="F29" s="83" t="s">
        <v>707</v>
      </c>
      <c r="G29" s="241">
        <v>2021</v>
      </c>
      <c r="H29" s="199">
        <v>2023</v>
      </c>
      <c r="I29" s="224" t="s">
        <v>721</v>
      </c>
    </row>
    <row r="30" spans="1:9" ht="30" x14ac:dyDescent="0.25">
      <c r="A30" s="216" t="s">
        <v>714</v>
      </c>
      <c r="B30" s="116" t="s">
        <v>117</v>
      </c>
      <c r="C30" s="92"/>
      <c r="D30" s="185">
        <v>2021</v>
      </c>
      <c r="E30" s="116" t="s">
        <v>710</v>
      </c>
      <c r="F30" s="116" t="s">
        <v>711</v>
      </c>
      <c r="G30" s="242">
        <v>2021</v>
      </c>
      <c r="H30" s="207">
        <v>2023</v>
      </c>
      <c r="I30" s="225" t="s">
        <v>722</v>
      </c>
    </row>
    <row r="31" spans="1:9" x14ac:dyDescent="0.25">
      <c r="A31" s="214" t="s">
        <v>708</v>
      </c>
      <c r="B31" s="83" t="s">
        <v>117</v>
      </c>
      <c r="C31" s="83"/>
      <c r="D31" s="183">
        <v>2021</v>
      </c>
      <c r="E31" s="83" t="s">
        <v>92</v>
      </c>
      <c r="F31" s="83" t="s">
        <v>709</v>
      </c>
      <c r="G31" s="241">
        <v>2021</v>
      </c>
      <c r="H31" s="199">
        <v>2024</v>
      </c>
      <c r="I31" s="224" t="s">
        <v>723</v>
      </c>
    </row>
    <row r="32" spans="1:9" ht="30.75" customHeight="1" x14ac:dyDescent="0.25">
      <c r="A32" s="211" t="s">
        <v>712</v>
      </c>
      <c r="B32" s="143" t="s">
        <v>117</v>
      </c>
      <c r="C32" s="143"/>
      <c r="D32" s="212">
        <v>2021</v>
      </c>
      <c r="E32" s="149" t="s">
        <v>713</v>
      </c>
      <c r="F32" s="213" t="s">
        <v>651</v>
      </c>
      <c r="G32" s="209">
        <v>2021</v>
      </c>
      <c r="H32" s="209">
        <v>2022</v>
      </c>
      <c r="I32" s="226" t="s">
        <v>724</v>
      </c>
    </row>
    <row r="33" spans="1:9" ht="45" customHeight="1" x14ac:dyDescent="0.25">
      <c r="A33" s="128" t="s">
        <v>728</v>
      </c>
      <c r="B33" s="83" t="s">
        <v>654</v>
      </c>
      <c r="C33" s="83" t="s">
        <v>730</v>
      </c>
      <c r="D33" s="183">
        <v>2021</v>
      </c>
      <c r="E33" s="83" t="s">
        <v>673</v>
      </c>
      <c r="F33" s="83" t="s">
        <v>729</v>
      </c>
      <c r="G33" s="239">
        <v>44317</v>
      </c>
      <c r="H33" s="229">
        <v>45412</v>
      </c>
      <c r="I33" s="224"/>
    </row>
    <row r="34" spans="1:9" ht="33.75" customHeight="1" x14ac:dyDescent="0.25">
      <c r="A34" s="230" t="s">
        <v>731</v>
      </c>
      <c r="B34" s="92" t="s">
        <v>76</v>
      </c>
      <c r="C34" s="92">
        <v>2561</v>
      </c>
      <c r="D34" s="185">
        <v>2021</v>
      </c>
      <c r="E34" s="116" t="s">
        <v>92</v>
      </c>
      <c r="F34" s="231" t="s">
        <v>732</v>
      </c>
      <c r="G34" s="242">
        <v>2021</v>
      </c>
      <c r="H34" s="232">
        <v>2022</v>
      </c>
      <c r="I34" s="225">
        <v>75800</v>
      </c>
    </row>
    <row r="35" spans="1:9" x14ac:dyDescent="0.25">
      <c r="A35" s="233" t="s">
        <v>79</v>
      </c>
      <c r="B35" s="83" t="s">
        <v>76</v>
      </c>
      <c r="C35" s="83">
        <v>2284</v>
      </c>
      <c r="D35" s="183">
        <v>2021</v>
      </c>
      <c r="E35" s="83" t="s">
        <v>92</v>
      </c>
      <c r="F35" s="83" t="s">
        <v>733</v>
      </c>
      <c r="G35" s="241">
        <v>2021</v>
      </c>
      <c r="H35" s="234">
        <v>2022</v>
      </c>
      <c r="I35" s="224">
        <v>62400</v>
      </c>
    </row>
    <row r="36" spans="1:9" x14ac:dyDescent="0.25">
      <c r="A36" s="216" t="s">
        <v>80</v>
      </c>
      <c r="B36" s="92" t="s">
        <v>76</v>
      </c>
      <c r="C36" s="92">
        <v>1685</v>
      </c>
      <c r="D36" s="185">
        <v>2021</v>
      </c>
      <c r="E36" s="116" t="s">
        <v>92</v>
      </c>
      <c r="F36" s="116" t="s">
        <v>734</v>
      </c>
      <c r="G36" s="242">
        <v>2021</v>
      </c>
      <c r="H36" s="207">
        <v>2022</v>
      </c>
      <c r="I36" s="126">
        <v>30400</v>
      </c>
    </row>
    <row r="37" spans="1:9" ht="30" x14ac:dyDescent="0.25">
      <c r="A37" s="214" t="s">
        <v>85</v>
      </c>
      <c r="B37" s="83" t="s">
        <v>76</v>
      </c>
      <c r="C37" s="83">
        <v>2507</v>
      </c>
      <c r="D37" s="183">
        <v>2021</v>
      </c>
      <c r="E37" s="83" t="s">
        <v>736</v>
      </c>
      <c r="F37" s="83" t="s">
        <v>735</v>
      </c>
      <c r="G37" s="241">
        <v>2021</v>
      </c>
      <c r="H37" s="199">
        <v>2022</v>
      </c>
      <c r="I37" s="85">
        <v>48500</v>
      </c>
    </row>
    <row r="38" spans="1:9" ht="30" x14ac:dyDescent="0.25">
      <c r="A38" s="216" t="s">
        <v>82</v>
      </c>
      <c r="B38" s="92" t="s">
        <v>76</v>
      </c>
      <c r="C38" s="92">
        <v>2605</v>
      </c>
      <c r="D38" s="185">
        <v>2021</v>
      </c>
      <c r="E38" s="116" t="s">
        <v>736</v>
      </c>
      <c r="F38" s="116" t="s">
        <v>735</v>
      </c>
      <c r="G38" s="242">
        <v>2021</v>
      </c>
      <c r="H38" s="207">
        <v>2022</v>
      </c>
      <c r="I38" s="126">
        <v>39400</v>
      </c>
    </row>
    <row r="39" spans="1:9" ht="30" x14ac:dyDescent="0.25">
      <c r="A39" s="214" t="s">
        <v>751</v>
      </c>
      <c r="B39" s="83" t="s">
        <v>76</v>
      </c>
      <c r="C39" s="83">
        <v>2607</v>
      </c>
      <c r="D39" s="183">
        <v>2021</v>
      </c>
      <c r="E39" s="83" t="s">
        <v>736</v>
      </c>
      <c r="F39" s="83" t="s">
        <v>735</v>
      </c>
      <c r="G39" s="241">
        <v>2021</v>
      </c>
      <c r="H39" s="199">
        <v>2022</v>
      </c>
      <c r="I39" s="85">
        <v>60500</v>
      </c>
    </row>
    <row r="40" spans="1:9" x14ac:dyDescent="0.25">
      <c r="A40" s="216" t="s">
        <v>737</v>
      </c>
      <c r="B40" s="92" t="s">
        <v>76</v>
      </c>
      <c r="C40" s="92">
        <v>2595</v>
      </c>
      <c r="D40" s="185">
        <v>2021</v>
      </c>
      <c r="E40" s="116" t="s">
        <v>92</v>
      </c>
      <c r="F40" s="116" t="s">
        <v>750</v>
      </c>
      <c r="G40" s="242">
        <v>2021</v>
      </c>
      <c r="H40" s="207">
        <v>2022</v>
      </c>
      <c r="I40" s="126">
        <v>100200</v>
      </c>
    </row>
    <row r="41" spans="1:9" x14ac:dyDescent="0.25">
      <c r="A41" s="214" t="s">
        <v>738</v>
      </c>
      <c r="B41" s="83" t="s">
        <v>76</v>
      </c>
      <c r="C41" s="83">
        <v>2573</v>
      </c>
      <c r="D41" s="183">
        <v>2021</v>
      </c>
      <c r="E41" s="83" t="s">
        <v>92</v>
      </c>
      <c r="F41" s="83" t="s">
        <v>739</v>
      </c>
      <c r="G41" s="241">
        <v>2021</v>
      </c>
      <c r="H41" s="199">
        <v>2022</v>
      </c>
      <c r="I41" s="85">
        <v>96100</v>
      </c>
    </row>
    <row r="42" spans="1:9" ht="16.5" customHeight="1" x14ac:dyDescent="0.25">
      <c r="A42" s="216" t="s">
        <v>740</v>
      </c>
      <c r="B42" s="92" t="s">
        <v>76</v>
      </c>
      <c r="C42" s="92">
        <v>2535</v>
      </c>
      <c r="D42" s="185">
        <v>2021</v>
      </c>
      <c r="E42" s="116" t="s">
        <v>92</v>
      </c>
      <c r="F42" s="116" t="s">
        <v>741</v>
      </c>
      <c r="G42" s="242">
        <v>2021</v>
      </c>
      <c r="H42" s="207">
        <v>2022</v>
      </c>
      <c r="I42" s="126">
        <v>28000</v>
      </c>
    </row>
    <row r="43" spans="1:9" s="10" customFormat="1" x14ac:dyDescent="0.25">
      <c r="A43" s="235" t="s">
        <v>742</v>
      </c>
      <c r="B43" s="236" t="s">
        <v>76</v>
      </c>
      <c r="C43" s="236">
        <v>2587</v>
      </c>
      <c r="D43" s="183">
        <v>2021</v>
      </c>
      <c r="E43" s="236" t="s">
        <v>92</v>
      </c>
      <c r="F43" s="236" t="s">
        <v>743</v>
      </c>
      <c r="G43" s="243">
        <v>2021</v>
      </c>
      <c r="H43" s="237">
        <v>2022</v>
      </c>
      <c r="I43" s="85">
        <v>93700</v>
      </c>
    </row>
    <row r="44" spans="1:9" x14ac:dyDescent="0.25">
      <c r="A44" s="216" t="s">
        <v>93</v>
      </c>
      <c r="B44" s="92" t="s">
        <v>76</v>
      </c>
      <c r="C44" s="92">
        <v>2610</v>
      </c>
      <c r="D44" s="185">
        <v>2021</v>
      </c>
      <c r="E44" s="116" t="s">
        <v>92</v>
      </c>
      <c r="F44" s="116" t="s">
        <v>744</v>
      </c>
      <c r="G44" s="242">
        <v>2021</v>
      </c>
      <c r="H44" s="207">
        <v>2022</v>
      </c>
      <c r="I44" s="126">
        <v>80100</v>
      </c>
    </row>
    <row r="45" spans="1:9" ht="30" x14ac:dyDescent="0.25">
      <c r="A45" s="214" t="s">
        <v>745</v>
      </c>
      <c r="B45" s="83" t="s">
        <v>76</v>
      </c>
      <c r="C45" s="83">
        <v>2562</v>
      </c>
      <c r="D45" s="183">
        <v>2021</v>
      </c>
      <c r="E45" s="83" t="s">
        <v>92</v>
      </c>
      <c r="F45" s="83" t="s">
        <v>746</v>
      </c>
      <c r="G45" s="241">
        <v>2021</v>
      </c>
      <c r="H45" s="199">
        <v>2022</v>
      </c>
      <c r="I45" s="85">
        <v>68900</v>
      </c>
    </row>
    <row r="46" spans="1:9" ht="30" x14ac:dyDescent="0.25">
      <c r="A46" s="216" t="s">
        <v>98</v>
      </c>
      <c r="B46" s="92" t="s">
        <v>76</v>
      </c>
      <c r="C46" s="92">
        <v>2312</v>
      </c>
      <c r="D46" s="185">
        <v>2021</v>
      </c>
      <c r="E46" s="116" t="s">
        <v>225</v>
      </c>
      <c r="F46" s="116" t="s">
        <v>747</v>
      </c>
      <c r="G46" s="242">
        <v>2021</v>
      </c>
      <c r="H46" s="207">
        <v>2022</v>
      </c>
      <c r="I46" s="126">
        <v>80100</v>
      </c>
    </row>
    <row r="47" spans="1:9" ht="30" x14ac:dyDescent="0.25">
      <c r="A47" s="214" t="s">
        <v>100</v>
      </c>
      <c r="B47" s="83" t="s">
        <v>76</v>
      </c>
      <c r="C47" s="83">
        <v>2512</v>
      </c>
      <c r="D47" s="183">
        <v>2021</v>
      </c>
      <c r="E47" s="83" t="s">
        <v>225</v>
      </c>
      <c r="F47" s="83" t="s">
        <v>747</v>
      </c>
      <c r="G47" s="241">
        <v>2021</v>
      </c>
      <c r="H47" s="199">
        <v>2022</v>
      </c>
      <c r="I47" s="85">
        <v>60900</v>
      </c>
    </row>
    <row r="48" spans="1:9" ht="30" x14ac:dyDescent="0.25">
      <c r="A48" s="216" t="s">
        <v>101</v>
      </c>
      <c r="B48" s="92" t="s">
        <v>76</v>
      </c>
      <c r="C48" s="92">
        <v>2360</v>
      </c>
      <c r="D48" s="185">
        <v>2021</v>
      </c>
      <c r="E48" s="116" t="s">
        <v>225</v>
      </c>
      <c r="F48" s="116" t="s">
        <v>748</v>
      </c>
      <c r="G48" s="242">
        <v>2021</v>
      </c>
      <c r="H48" s="207">
        <v>2022</v>
      </c>
      <c r="I48" s="126">
        <v>60500</v>
      </c>
    </row>
    <row r="49" spans="1:9" ht="30" x14ac:dyDescent="0.25">
      <c r="A49" s="214" t="s">
        <v>103</v>
      </c>
      <c r="B49" s="83" t="s">
        <v>76</v>
      </c>
      <c r="C49" s="83">
        <v>2479</v>
      </c>
      <c r="D49" s="183">
        <v>2021</v>
      </c>
      <c r="E49" s="83" t="s">
        <v>225</v>
      </c>
      <c r="F49" s="83" t="s">
        <v>748</v>
      </c>
      <c r="G49" s="241">
        <v>2021</v>
      </c>
      <c r="H49" s="199">
        <v>2022</v>
      </c>
      <c r="I49" s="85">
        <v>52200</v>
      </c>
    </row>
    <row r="50" spans="1:9" x14ac:dyDescent="0.25">
      <c r="A50" s="216" t="s">
        <v>111</v>
      </c>
      <c r="B50" s="92" t="s">
        <v>76</v>
      </c>
      <c r="C50" s="92">
        <v>2475</v>
      </c>
      <c r="D50" s="185">
        <v>2021</v>
      </c>
      <c r="E50" s="116" t="s">
        <v>92</v>
      </c>
      <c r="F50" s="116" t="s">
        <v>709</v>
      </c>
      <c r="G50" s="242">
        <v>2021</v>
      </c>
      <c r="H50" s="207">
        <v>2022</v>
      </c>
      <c r="I50" s="126">
        <v>39700</v>
      </c>
    </row>
    <row r="51" spans="1:9" x14ac:dyDescent="0.25">
      <c r="A51" s="214" t="s">
        <v>112</v>
      </c>
      <c r="B51" s="83" t="s">
        <v>76</v>
      </c>
      <c r="C51" s="83">
        <v>2366</v>
      </c>
      <c r="D51" s="183">
        <v>2021</v>
      </c>
      <c r="E51" s="83" t="s">
        <v>91</v>
      </c>
      <c r="F51" s="83" t="s">
        <v>749</v>
      </c>
      <c r="G51" s="241">
        <v>2021</v>
      </c>
      <c r="H51" s="199">
        <v>2022</v>
      </c>
      <c r="I51" s="85">
        <v>109000</v>
      </c>
    </row>
    <row r="52" spans="1:9" ht="30" x14ac:dyDescent="0.25">
      <c r="A52" s="244" t="s">
        <v>754</v>
      </c>
      <c r="B52" s="149" t="s">
        <v>752</v>
      </c>
      <c r="C52" s="13" t="s">
        <v>755</v>
      </c>
      <c r="D52" s="212">
        <v>2021</v>
      </c>
      <c r="E52" s="149" t="s">
        <v>554</v>
      </c>
      <c r="F52" s="213" t="s">
        <v>756</v>
      </c>
      <c r="G52" s="68">
        <v>44378</v>
      </c>
      <c r="H52" s="68">
        <v>46203</v>
      </c>
      <c r="I52" s="208"/>
    </row>
    <row r="53" spans="1:9" ht="60" x14ac:dyDescent="0.25">
      <c r="A53" s="128" t="s">
        <v>757</v>
      </c>
      <c r="B53" s="83" t="s">
        <v>654</v>
      </c>
      <c r="C53" s="83" t="s">
        <v>760</v>
      </c>
      <c r="D53" s="183">
        <v>2021</v>
      </c>
      <c r="E53" s="83" t="s">
        <v>758</v>
      </c>
      <c r="F53" s="83" t="s">
        <v>759</v>
      </c>
      <c r="G53" s="84">
        <v>44337</v>
      </c>
      <c r="H53" s="84">
        <v>45930</v>
      </c>
      <c r="I53" s="85"/>
    </row>
    <row r="54" spans="1:9" s="7" customFormat="1" ht="30" x14ac:dyDescent="0.25">
      <c r="A54" s="245" t="s">
        <v>763</v>
      </c>
      <c r="B54" s="92" t="s">
        <v>762</v>
      </c>
      <c r="C54" s="92" t="s">
        <v>765</v>
      </c>
      <c r="D54" s="184">
        <v>2021</v>
      </c>
      <c r="E54" s="177" t="s">
        <v>458</v>
      </c>
      <c r="F54" s="177" t="s">
        <v>814</v>
      </c>
      <c r="G54" s="246"/>
      <c r="H54" s="246"/>
      <c r="I54" s="94">
        <v>10515</v>
      </c>
    </row>
    <row r="55" spans="1:9" s="7" customFormat="1" ht="30" x14ac:dyDescent="0.25">
      <c r="A55" s="214" t="s">
        <v>764</v>
      </c>
      <c r="B55" s="83" t="s">
        <v>762</v>
      </c>
      <c r="C55" s="83" t="s">
        <v>766</v>
      </c>
      <c r="D55" s="183">
        <v>2021</v>
      </c>
      <c r="E55" s="83" t="s">
        <v>797</v>
      </c>
      <c r="F55" s="83" t="s">
        <v>813</v>
      </c>
      <c r="G55" s="199"/>
      <c r="H55" s="199"/>
      <c r="I55" s="85">
        <v>38258</v>
      </c>
    </row>
    <row r="56" spans="1:9" s="7" customFormat="1" ht="30" x14ac:dyDescent="0.25">
      <c r="A56" s="245" t="s">
        <v>767</v>
      </c>
      <c r="B56" s="92" t="s">
        <v>762</v>
      </c>
      <c r="C56" s="92" t="s">
        <v>788</v>
      </c>
      <c r="D56" s="184">
        <v>2021</v>
      </c>
      <c r="E56" s="92" t="s">
        <v>797</v>
      </c>
      <c r="F56" s="92" t="s">
        <v>806</v>
      </c>
      <c r="G56" s="246"/>
      <c r="H56" s="246"/>
      <c r="I56" s="94">
        <v>15077</v>
      </c>
    </row>
    <row r="57" spans="1:9" s="7" customFormat="1" ht="30" x14ac:dyDescent="0.25">
      <c r="A57" s="214" t="s">
        <v>771</v>
      </c>
      <c r="B57" s="83" t="s">
        <v>762</v>
      </c>
      <c r="C57" s="83" t="s">
        <v>794</v>
      </c>
      <c r="D57" s="183">
        <v>2021</v>
      </c>
      <c r="E57" s="83" t="s">
        <v>797</v>
      </c>
      <c r="F57" s="83" t="s">
        <v>812</v>
      </c>
      <c r="G57" s="199"/>
      <c r="H57" s="199"/>
      <c r="I57" s="85">
        <v>37828</v>
      </c>
    </row>
    <row r="58" spans="1:9" ht="30" x14ac:dyDescent="0.25">
      <c r="A58" s="216" t="s">
        <v>768</v>
      </c>
      <c r="B58" s="92" t="s">
        <v>762</v>
      </c>
      <c r="C58" s="92" t="s">
        <v>798</v>
      </c>
      <c r="D58" s="184">
        <v>2021</v>
      </c>
      <c r="E58" s="92" t="s">
        <v>797</v>
      </c>
      <c r="F58" s="116" t="s">
        <v>815</v>
      </c>
      <c r="G58" s="207"/>
      <c r="H58" s="207"/>
      <c r="I58" s="126">
        <v>32926</v>
      </c>
    </row>
    <row r="59" spans="1:9" ht="45" x14ac:dyDescent="0.25">
      <c r="A59" s="214" t="s">
        <v>772</v>
      </c>
      <c r="B59" s="83" t="s">
        <v>762</v>
      </c>
      <c r="C59" s="83" t="s">
        <v>785</v>
      </c>
      <c r="D59" s="183">
        <v>2021</v>
      </c>
      <c r="E59" s="83" t="s">
        <v>458</v>
      </c>
      <c r="F59" s="83" t="s">
        <v>807</v>
      </c>
      <c r="G59" s="199"/>
      <c r="H59" s="199"/>
      <c r="I59" s="85">
        <v>7642</v>
      </c>
    </row>
    <row r="60" spans="1:9" ht="45" x14ac:dyDescent="0.25">
      <c r="A60" s="216" t="s">
        <v>804</v>
      </c>
      <c r="B60" s="92" t="s">
        <v>762</v>
      </c>
      <c r="C60" s="92" t="s">
        <v>786</v>
      </c>
      <c r="D60" s="184">
        <v>2021</v>
      </c>
      <c r="E60" s="177" t="s">
        <v>458</v>
      </c>
      <c r="F60" s="177" t="s">
        <v>816</v>
      </c>
      <c r="G60" s="207"/>
      <c r="H60" s="207"/>
      <c r="I60" s="126">
        <v>11465</v>
      </c>
    </row>
    <row r="61" spans="1:9" ht="30" x14ac:dyDescent="0.25">
      <c r="A61" s="214" t="s">
        <v>773</v>
      </c>
      <c r="B61" s="83" t="s">
        <v>762</v>
      </c>
      <c r="C61" s="83" t="s">
        <v>793</v>
      </c>
      <c r="D61" s="183">
        <v>2021</v>
      </c>
      <c r="E61" s="83" t="s">
        <v>797</v>
      </c>
      <c r="F61" s="83" t="s">
        <v>810</v>
      </c>
      <c r="G61" s="199"/>
      <c r="H61" s="199"/>
      <c r="I61" s="85">
        <v>39672</v>
      </c>
    </row>
    <row r="62" spans="1:9" ht="30" x14ac:dyDescent="0.25">
      <c r="A62" s="216" t="s">
        <v>774</v>
      </c>
      <c r="B62" s="92" t="s">
        <v>762</v>
      </c>
      <c r="C62" s="92" t="s">
        <v>782</v>
      </c>
      <c r="D62" s="184">
        <v>2021</v>
      </c>
      <c r="E62" s="116" t="s">
        <v>797</v>
      </c>
      <c r="F62" s="116" t="s">
        <v>811</v>
      </c>
      <c r="G62" s="207"/>
      <c r="H62" s="207"/>
      <c r="I62" s="126">
        <v>44360</v>
      </c>
    </row>
    <row r="63" spans="1:9" ht="30" x14ac:dyDescent="0.25">
      <c r="A63" s="214" t="s">
        <v>769</v>
      </c>
      <c r="B63" s="83" t="s">
        <v>762</v>
      </c>
      <c r="C63" s="83" t="s">
        <v>795</v>
      </c>
      <c r="D63" s="183">
        <v>2021</v>
      </c>
      <c r="E63" s="83" t="s">
        <v>797</v>
      </c>
      <c r="F63" s="83" t="s">
        <v>799</v>
      </c>
      <c r="G63" s="199"/>
      <c r="H63" s="199"/>
      <c r="I63" s="85">
        <v>24103</v>
      </c>
    </row>
    <row r="64" spans="1:9" ht="45" x14ac:dyDescent="0.25">
      <c r="A64" s="216" t="s">
        <v>789</v>
      </c>
      <c r="B64" s="92" t="s">
        <v>762</v>
      </c>
      <c r="C64" s="92" t="s">
        <v>790</v>
      </c>
      <c r="D64" s="184">
        <v>2021</v>
      </c>
      <c r="E64" s="116" t="s">
        <v>797</v>
      </c>
      <c r="F64" s="116" t="s">
        <v>800</v>
      </c>
      <c r="G64" s="207"/>
      <c r="H64" s="207"/>
      <c r="I64" s="126">
        <v>27548</v>
      </c>
    </row>
    <row r="65" spans="1:9" ht="45" x14ac:dyDescent="0.25">
      <c r="A65" s="214" t="s">
        <v>775</v>
      </c>
      <c r="B65" s="83" t="s">
        <v>762</v>
      </c>
      <c r="C65" s="83" t="s">
        <v>781</v>
      </c>
      <c r="D65" s="183">
        <v>2021</v>
      </c>
      <c r="E65" s="83" t="s">
        <v>797</v>
      </c>
      <c r="F65" s="83" t="s">
        <v>801</v>
      </c>
      <c r="G65" s="199"/>
      <c r="H65" s="199"/>
      <c r="I65" s="85">
        <v>14038</v>
      </c>
    </row>
    <row r="66" spans="1:9" ht="30" x14ac:dyDescent="0.25">
      <c r="A66" s="216" t="s">
        <v>770</v>
      </c>
      <c r="B66" s="92" t="s">
        <v>762</v>
      </c>
      <c r="C66" s="92" t="s">
        <v>783</v>
      </c>
      <c r="D66" s="184">
        <v>2021</v>
      </c>
      <c r="E66" s="116" t="s">
        <v>797</v>
      </c>
      <c r="F66" s="116" t="s">
        <v>801</v>
      </c>
      <c r="G66" s="207"/>
      <c r="H66" s="207"/>
      <c r="I66" s="126">
        <v>41466</v>
      </c>
    </row>
    <row r="67" spans="1:9" ht="45" x14ac:dyDescent="0.25">
      <c r="A67" s="214" t="s">
        <v>792</v>
      </c>
      <c r="B67" s="83" t="s">
        <v>762</v>
      </c>
      <c r="C67" s="83" t="s">
        <v>791</v>
      </c>
      <c r="D67" s="183">
        <v>2021</v>
      </c>
      <c r="E67" s="83" t="s">
        <v>797</v>
      </c>
      <c r="F67" s="83" t="s">
        <v>802</v>
      </c>
      <c r="G67" s="199"/>
      <c r="H67" s="199"/>
      <c r="I67" s="85">
        <v>107378</v>
      </c>
    </row>
    <row r="68" spans="1:9" ht="45" x14ac:dyDescent="0.25">
      <c r="A68" s="216" t="s">
        <v>776</v>
      </c>
      <c r="B68" s="92" t="s">
        <v>762</v>
      </c>
      <c r="C68" s="92" t="s">
        <v>796</v>
      </c>
      <c r="D68" s="184">
        <v>2021</v>
      </c>
      <c r="E68" s="116" t="s">
        <v>797</v>
      </c>
      <c r="F68" s="116" t="s">
        <v>808</v>
      </c>
      <c r="G68" s="207"/>
      <c r="H68" s="207"/>
      <c r="I68" s="126">
        <v>10556</v>
      </c>
    </row>
    <row r="69" spans="1:9" ht="30" x14ac:dyDescent="0.25">
      <c r="A69" s="214" t="s">
        <v>777</v>
      </c>
      <c r="B69" s="83" t="s">
        <v>762</v>
      </c>
      <c r="C69" s="83" t="s">
        <v>780</v>
      </c>
      <c r="D69" s="183">
        <v>2021</v>
      </c>
      <c r="E69" s="83" t="s">
        <v>797</v>
      </c>
      <c r="F69" s="83" t="s">
        <v>809</v>
      </c>
      <c r="G69" s="199"/>
      <c r="H69" s="199"/>
      <c r="I69" s="85">
        <v>18442</v>
      </c>
    </row>
    <row r="70" spans="1:9" ht="30" x14ac:dyDescent="0.25">
      <c r="A70" s="216" t="s">
        <v>778</v>
      </c>
      <c r="B70" s="92" t="s">
        <v>762</v>
      </c>
      <c r="C70" s="92" t="s">
        <v>784</v>
      </c>
      <c r="D70" s="184">
        <v>2021</v>
      </c>
      <c r="E70" s="116" t="s">
        <v>797</v>
      </c>
      <c r="F70" s="116" t="s">
        <v>803</v>
      </c>
      <c r="G70" s="207"/>
      <c r="H70" s="207"/>
      <c r="I70" s="126">
        <v>15774</v>
      </c>
    </row>
    <row r="71" spans="1:9" ht="30" x14ac:dyDescent="0.25">
      <c r="A71" s="214" t="s">
        <v>778</v>
      </c>
      <c r="B71" s="83" t="s">
        <v>762</v>
      </c>
      <c r="C71" s="83" t="s">
        <v>784</v>
      </c>
      <c r="D71" s="183">
        <v>2021</v>
      </c>
      <c r="E71" s="83" t="s">
        <v>797</v>
      </c>
      <c r="F71" s="83" t="s">
        <v>805</v>
      </c>
      <c r="G71" s="199"/>
      <c r="H71" s="199"/>
      <c r="I71" s="85">
        <v>9933</v>
      </c>
    </row>
    <row r="72" spans="1:9" ht="30" x14ac:dyDescent="0.25">
      <c r="A72" s="216" t="s">
        <v>779</v>
      </c>
      <c r="B72" s="92" t="s">
        <v>762</v>
      </c>
      <c r="C72" s="92" t="s">
        <v>787</v>
      </c>
      <c r="D72" s="184">
        <v>2021</v>
      </c>
      <c r="E72" s="116" t="s">
        <v>797</v>
      </c>
      <c r="F72" s="116" t="s">
        <v>805</v>
      </c>
      <c r="G72" s="207"/>
      <c r="H72" s="207"/>
      <c r="I72" s="126">
        <v>26312</v>
      </c>
    </row>
    <row r="73" spans="1:9" s="1" customFormat="1" ht="31.5" customHeight="1" x14ac:dyDescent="0.25">
      <c r="A73" s="261" t="s">
        <v>819</v>
      </c>
      <c r="B73" s="83" t="s">
        <v>680</v>
      </c>
      <c r="C73" s="83" t="s">
        <v>820</v>
      </c>
      <c r="D73" s="183">
        <v>2021</v>
      </c>
      <c r="E73" s="83" t="s">
        <v>92</v>
      </c>
      <c r="F73" s="83" t="s">
        <v>821</v>
      </c>
      <c r="G73" s="199"/>
      <c r="H73" s="84">
        <v>44722</v>
      </c>
      <c r="I73" s="124">
        <v>30000</v>
      </c>
    </row>
    <row r="74" spans="1:9" ht="45" x14ac:dyDescent="0.25">
      <c r="A74" s="259" t="s">
        <v>817</v>
      </c>
      <c r="B74" s="92" t="s">
        <v>680</v>
      </c>
      <c r="C74" s="92" t="s">
        <v>818</v>
      </c>
      <c r="D74" s="184">
        <v>2021</v>
      </c>
      <c r="E74" s="256" t="s">
        <v>225</v>
      </c>
      <c r="F74" s="256" t="s">
        <v>848</v>
      </c>
      <c r="G74" s="207"/>
      <c r="H74" s="117">
        <v>45138</v>
      </c>
      <c r="I74" s="126">
        <v>29999</v>
      </c>
    </row>
    <row r="75" spans="1:9" ht="30" x14ac:dyDescent="0.25">
      <c r="A75" s="261" t="s">
        <v>688</v>
      </c>
      <c r="B75" s="83" t="s">
        <v>261</v>
      </c>
      <c r="C75" s="83" t="s">
        <v>691</v>
      </c>
      <c r="D75" s="183">
        <v>2021</v>
      </c>
      <c r="E75" s="83" t="s">
        <v>689</v>
      </c>
      <c r="F75" s="83" t="s">
        <v>690</v>
      </c>
      <c r="G75" s="199"/>
      <c r="H75" s="84">
        <v>45351</v>
      </c>
      <c r="I75" s="85">
        <v>14996</v>
      </c>
    </row>
    <row r="76" spans="1:9" ht="60" x14ac:dyDescent="0.25">
      <c r="A76" s="258" t="s">
        <v>829</v>
      </c>
      <c r="B76" s="92" t="s">
        <v>847</v>
      </c>
      <c r="C76" s="92" t="s">
        <v>824</v>
      </c>
      <c r="D76" s="184">
        <v>2021</v>
      </c>
      <c r="E76" s="257" t="s">
        <v>92</v>
      </c>
      <c r="F76" s="257" t="s">
        <v>822</v>
      </c>
      <c r="G76" s="117">
        <v>44378</v>
      </c>
      <c r="H76" s="117">
        <v>45473</v>
      </c>
      <c r="I76" s="126">
        <v>471618</v>
      </c>
    </row>
    <row r="77" spans="1:9" ht="60" x14ac:dyDescent="0.25">
      <c r="A77" s="261" t="s">
        <v>849</v>
      </c>
      <c r="B77" s="83" t="s">
        <v>847</v>
      </c>
      <c r="C77" s="83" t="s">
        <v>825</v>
      </c>
      <c r="D77" s="183">
        <v>2021</v>
      </c>
      <c r="E77" s="83" t="s">
        <v>92</v>
      </c>
      <c r="F77" s="83" t="s">
        <v>823</v>
      </c>
      <c r="G77" s="84">
        <v>44378</v>
      </c>
      <c r="H77" s="84">
        <v>45473</v>
      </c>
      <c r="I77" s="85">
        <v>257142</v>
      </c>
    </row>
    <row r="78" spans="1:9" ht="45" x14ac:dyDescent="0.25">
      <c r="A78" s="258" t="s">
        <v>828</v>
      </c>
      <c r="B78" s="92" t="s">
        <v>847</v>
      </c>
      <c r="C78" s="92" t="s">
        <v>826</v>
      </c>
      <c r="D78" s="184">
        <v>2021</v>
      </c>
      <c r="E78" s="257" t="s">
        <v>91</v>
      </c>
      <c r="F78" s="257" t="s">
        <v>827</v>
      </c>
      <c r="G78" s="117">
        <v>44378</v>
      </c>
      <c r="H78" s="117">
        <v>45107</v>
      </c>
      <c r="I78" s="126">
        <v>148926</v>
      </c>
    </row>
    <row r="79" spans="1:9" ht="30" x14ac:dyDescent="0.25">
      <c r="A79" s="261" t="s">
        <v>831</v>
      </c>
      <c r="B79" s="83" t="s">
        <v>847</v>
      </c>
      <c r="C79" s="83" t="s">
        <v>830</v>
      </c>
      <c r="D79" s="183">
        <v>2021</v>
      </c>
      <c r="E79" s="83" t="s">
        <v>474</v>
      </c>
      <c r="F79" s="83" t="s">
        <v>806</v>
      </c>
      <c r="G79" s="84">
        <v>44378</v>
      </c>
      <c r="H79" s="84">
        <v>44742</v>
      </c>
      <c r="I79" s="85">
        <v>233725</v>
      </c>
    </row>
    <row r="80" spans="1:9" ht="30" x14ac:dyDescent="0.25">
      <c r="A80" s="258" t="s">
        <v>833</v>
      </c>
      <c r="B80" s="92" t="s">
        <v>847</v>
      </c>
      <c r="C80" s="92" t="s">
        <v>832</v>
      </c>
      <c r="D80" s="184">
        <v>2021</v>
      </c>
      <c r="E80" s="257" t="s">
        <v>474</v>
      </c>
      <c r="F80" s="257" t="s">
        <v>806</v>
      </c>
      <c r="G80" s="117">
        <v>44378</v>
      </c>
      <c r="H80" s="117">
        <v>44742</v>
      </c>
      <c r="I80" s="126">
        <v>219989</v>
      </c>
    </row>
    <row r="81" spans="1:9" ht="30" x14ac:dyDescent="0.25">
      <c r="A81" s="261" t="s">
        <v>838</v>
      </c>
      <c r="B81" s="83" t="s">
        <v>847</v>
      </c>
      <c r="C81" s="83" t="s">
        <v>837</v>
      </c>
      <c r="D81" s="183">
        <v>2021</v>
      </c>
      <c r="E81" s="83" t="s">
        <v>474</v>
      </c>
      <c r="F81" s="83" t="s">
        <v>806</v>
      </c>
      <c r="G81" s="84">
        <v>44378</v>
      </c>
      <c r="H81" s="84">
        <v>44742</v>
      </c>
      <c r="I81" s="85">
        <v>142155</v>
      </c>
    </row>
    <row r="82" spans="1:9" s="3" customFormat="1" ht="31.5" customHeight="1" x14ac:dyDescent="0.25">
      <c r="A82" s="258" t="s">
        <v>835</v>
      </c>
      <c r="B82" s="92" t="s">
        <v>847</v>
      </c>
      <c r="C82" s="92" t="s">
        <v>834</v>
      </c>
      <c r="D82" s="184">
        <v>2021</v>
      </c>
      <c r="E82" s="260" t="s">
        <v>92</v>
      </c>
      <c r="F82" s="260" t="s">
        <v>836</v>
      </c>
      <c r="G82" s="117">
        <v>44378</v>
      </c>
      <c r="H82" s="117">
        <v>44742</v>
      </c>
      <c r="I82" s="125">
        <v>159214</v>
      </c>
    </row>
    <row r="83" spans="1:9" ht="30" x14ac:dyDescent="0.25">
      <c r="A83" s="261" t="s">
        <v>491</v>
      </c>
      <c r="B83" s="83" t="s">
        <v>847</v>
      </c>
      <c r="C83" s="83" t="s">
        <v>839</v>
      </c>
      <c r="D83" s="183">
        <v>2021</v>
      </c>
      <c r="E83" s="83" t="s">
        <v>228</v>
      </c>
      <c r="F83" s="83" t="s">
        <v>840</v>
      </c>
      <c r="G83" s="84">
        <v>44378</v>
      </c>
      <c r="H83" s="84">
        <v>44742</v>
      </c>
      <c r="I83" s="85">
        <v>140725</v>
      </c>
    </row>
    <row r="84" spans="1:9" ht="60" x14ac:dyDescent="0.25">
      <c r="A84" s="258" t="s">
        <v>843</v>
      </c>
      <c r="B84" s="92" t="s">
        <v>847</v>
      </c>
      <c r="C84" s="92" t="s">
        <v>841</v>
      </c>
      <c r="D84" s="184">
        <v>2021</v>
      </c>
      <c r="E84" s="257" t="s">
        <v>842</v>
      </c>
      <c r="F84" s="260" t="s">
        <v>844</v>
      </c>
      <c r="G84" s="117">
        <v>44378</v>
      </c>
      <c r="H84" s="117">
        <v>44742</v>
      </c>
      <c r="I84" s="126">
        <v>118756</v>
      </c>
    </row>
    <row r="85" spans="1:9" ht="45" x14ac:dyDescent="0.25">
      <c r="A85" s="261" t="s">
        <v>846</v>
      </c>
      <c r="B85" s="83" t="s">
        <v>847</v>
      </c>
      <c r="C85" s="83" t="s">
        <v>845</v>
      </c>
      <c r="D85" s="183">
        <v>2021</v>
      </c>
      <c r="E85" s="83" t="s">
        <v>91</v>
      </c>
      <c r="F85" s="83" t="s">
        <v>827</v>
      </c>
      <c r="G85" s="84">
        <v>44378</v>
      </c>
      <c r="H85" s="84">
        <v>44742</v>
      </c>
      <c r="I85" s="85">
        <v>99501</v>
      </c>
    </row>
    <row r="86" spans="1:9" s="7" customFormat="1" x14ac:dyDescent="0.25">
      <c r="A86" s="263" t="s">
        <v>200</v>
      </c>
      <c r="B86" s="92" t="s">
        <v>188</v>
      </c>
      <c r="C86" s="92"/>
      <c r="D86" s="184">
        <v>2021</v>
      </c>
      <c r="E86" s="92" t="s">
        <v>205</v>
      </c>
      <c r="F86" s="92" t="s">
        <v>850</v>
      </c>
      <c r="G86" s="96"/>
      <c r="H86" s="96"/>
      <c r="I86" s="94"/>
    </row>
    <row r="87" spans="1:9" ht="30" x14ac:dyDescent="0.25">
      <c r="A87" s="262" t="s">
        <v>851</v>
      </c>
      <c r="B87" s="83" t="s">
        <v>188</v>
      </c>
      <c r="C87" s="83"/>
      <c r="D87" s="183">
        <v>2021</v>
      </c>
      <c r="E87" s="83" t="s">
        <v>225</v>
      </c>
      <c r="F87" s="83" t="s">
        <v>853</v>
      </c>
      <c r="G87" s="84"/>
      <c r="H87" s="84"/>
      <c r="I87" s="85"/>
    </row>
    <row r="88" spans="1:9" s="7" customFormat="1" ht="30" x14ac:dyDescent="0.25">
      <c r="A88" s="263" t="s">
        <v>506</v>
      </c>
      <c r="B88" s="92" t="s">
        <v>188</v>
      </c>
      <c r="C88" s="92"/>
      <c r="D88" s="184">
        <v>2021</v>
      </c>
      <c r="E88" s="92" t="s">
        <v>225</v>
      </c>
      <c r="F88" s="92" t="s">
        <v>854</v>
      </c>
      <c r="G88" s="96"/>
      <c r="H88" s="96"/>
      <c r="I88" s="94"/>
    </row>
    <row r="89" spans="1:9" ht="30" x14ac:dyDescent="0.25">
      <c r="A89" s="262" t="s">
        <v>852</v>
      </c>
      <c r="B89" s="83" t="s">
        <v>188</v>
      </c>
      <c r="C89" s="83"/>
      <c r="D89" s="183">
        <v>2021</v>
      </c>
      <c r="E89" s="83" t="s">
        <v>842</v>
      </c>
      <c r="F89" s="83" t="s">
        <v>855</v>
      </c>
      <c r="G89" s="84"/>
      <c r="H89" s="84"/>
      <c r="I89" s="85"/>
    </row>
    <row r="90" spans="1:9" s="7" customFormat="1" ht="45" x14ac:dyDescent="0.25">
      <c r="A90" s="263" t="s">
        <v>865</v>
      </c>
      <c r="B90" s="92" t="s">
        <v>188</v>
      </c>
      <c r="C90" s="92"/>
      <c r="D90" s="184">
        <v>2021</v>
      </c>
      <c r="E90" s="92" t="s">
        <v>857</v>
      </c>
      <c r="F90" s="92" t="s">
        <v>856</v>
      </c>
      <c r="G90" s="96"/>
      <c r="H90" s="96"/>
      <c r="I90" s="94"/>
    </row>
    <row r="91" spans="1:9" ht="45" x14ac:dyDescent="0.25">
      <c r="A91" s="262" t="s">
        <v>866</v>
      </c>
      <c r="B91" s="83" t="s">
        <v>188</v>
      </c>
      <c r="C91" s="83"/>
      <c r="D91" s="183">
        <v>2021</v>
      </c>
      <c r="E91" s="83" t="s">
        <v>225</v>
      </c>
      <c r="F91" s="83" t="s">
        <v>858</v>
      </c>
      <c r="G91" s="84"/>
      <c r="H91" s="84"/>
      <c r="I91" s="85"/>
    </row>
    <row r="92" spans="1:9" s="7" customFormat="1" ht="60" x14ac:dyDescent="0.25">
      <c r="A92" s="263" t="s">
        <v>860</v>
      </c>
      <c r="B92" s="92" t="s">
        <v>151</v>
      </c>
      <c r="C92" s="92"/>
      <c r="D92" s="184">
        <v>2021</v>
      </c>
      <c r="E92" s="92" t="s">
        <v>129</v>
      </c>
      <c r="F92" s="92" t="s">
        <v>859</v>
      </c>
      <c r="G92" s="96"/>
      <c r="H92" s="96"/>
      <c r="I92" s="94"/>
    </row>
    <row r="93" spans="1:9" ht="45" x14ac:dyDescent="0.25">
      <c r="A93" s="262" t="s">
        <v>861</v>
      </c>
      <c r="B93" s="83" t="s">
        <v>151</v>
      </c>
      <c r="C93" s="83"/>
      <c r="D93" s="183">
        <v>2021</v>
      </c>
      <c r="E93" s="83" t="s">
        <v>129</v>
      </c>
      <c r="F93" s="83" t="s">
        <v>701</v>
      </c>
      <c r="G93" s="84"/>
      <c r="H93" s="84"/>
      <c r="I93" s="85"/>
    </row>
    <row r="94" spans="1:9" s="7" customFormat="1" ht="30" x14ac:dyDescent="0.25">
      <c r="A94" s="263" t="s">
        <v>862</v>
      </c>
      <c r="B94" s="92" t="s">
        <v>151</v>
      </c>
      <c r="C94" s="92"/>
      <c r="D94" s="184">
        <v>2021</v>
      </c>
      <c r="E94" s="92" t="s">
        <v>129</v>
      </c>
      <c r="F94" s="92" t="s">
        <v>705</v>
      </c>
      <c r="G94" s="96"/>
      <c r="H94" s="96"/>
      <c r="I94" s="94"/>
    </row>
    <row r="95" spans="1:9" ht="30" x14ac:dyDescent="0.25">
      <c r="A95" s="262" t="s">
        <v>867</v>
      </c>
      <c r="B95" s="83" t="s">
        <v>151</v>
      </c>
      <c r="C95" s="83"/>
      <c r="D95" s="183">
        <v>2021</v>
      </c>
      <c r="E95" s="83" t="s">
        <v>225</v>
      </c>
      <c r="F95" s="83" t="s">
        <v>854</v>
      </c>
      <c r="G95" s="84"/>
      <c r="H95" s="84"/>
      <c r="I95" s="85"/>
    </row>
    <row r="96" spans="1:9" s="7" customFormat="1" ht="30" x14ac:dyDescent="0.25">
      <c r="A96" s="263" t="s">
        <v>863</v>
      </c>
      <c r="B96" s="92" t="s">
        <v>151</v>
      </c>
      <c r="C96" s="92"/>
      <c r="D96" s="184">
        <v>2021</v>
      </c>
      <c r="E96" s="92" t="s">
        <v>225</v>
      </c>
      <c r="F96" s="92" t="s">
        <v>864</v>
      </c>
      <c r="G96" s="96"/>
      <c r="H96" s="96"/>
      <c r="I96" s="94"/>
    </row>
    <row r="97" spans="1:9" ht="45" x14ac:dyDescent="0.25">
      <c r="A97" s="262" t="s">
        <v>868</v>
      </c>
      <c r="B97" s="83" t="s">
        <v>151</v>
      </c>
      <c r="C97" s="83"/>
      <c r="D97" s="183">
        <v>2021</v>
      </c>
      <c r="E97" s="83" t="s">
        <v>225</v>
      </c>
      <c r="F97" s="83" t="s">
        <v>853</v>
      </c>
      <c r="G97" s="84"/>
      <c r="H97" s="84"/>
      <c r="I97" s="85"/>
    </row>
    <row r="98" spans="1:9" s="7" customFormat="1" ht="45" x14ac:dyDescent="0.25">
      <c r="A98" s="265" t="s">
        <v>869</v>
      </c>
      <c r="B98" s="92" t="s">
        <v>870</v>
      </c>
      <c r="C98" s="92"/>
      <c r="D98" s="184">
        <v>2021</v>
      </c>
      <c r="E98" s="92" t="s">
        <v>225</v>
      </c>
      <c r="F98" s="92" t="s">
        <v>748</v>
      </c>
      <c r="G98" s="96">
        <v>44440</v>
      </c>
      <c r="H98" s="96">
        <v>45900</v>
      </c>
      <c r="I98" s="264">
        <v>7650818</v>
      </c>
    </row>
    <row r="99" spans="1:9" s="7" customFormat="1" ht="30" x14ac:dyDescent="0.25">
      <c r="A99" s="266" t="s">
        <v>872</v>
      </c>
      <c r="B99" s="92" t="s">
        <v>873</v>
      </c>
      <c r="C99" s="92"/>
      <c r="D99" s="184">
        <v>2021</v>
      </c>
      <c r="E99" s="92" t="s">
        <v>877</v>
      </c>
      <c r="F99" s="92"/>
      <c r="G99" s="96"/>
      <c r="H99" s="96"/>
      <c r="I99" s="264">
        <v>164783</v>
      </c>
    </row>
    <row r="100" spans="1:9" s="7" customFormat="1" ht="45" customHeight="1" x14ac:dyDescent="0.25">
      <c r="A100" s="267" t="s">
        <v>875</v>
      </c>
      <c r="B100" s="92" t="s">
        <v>873</v>
      </c>
      <c r="C100" s="92"/>
      <c r="D100" s="184">
        <v>2021</v>
      </c>
      <c r="E100" s="92" t="s">
        <v>874</v>
      </c>
      <c r="F100" s="92"/>
      <c r="G100" s="96"/>
      <c r="H100" s="96"/>
      <c r="I100" s="264">
        <v>88970</v>
      </c>
    </row>
    <row r="101" spans="1:9" s="7" customFormat="1" ht="30" x14ac:dyDescent="0.25">
      <c r="A101" s="266" t="s">
        <v>876</v>
      </c>
      <c r="B101" s="92" t="s">
        <v>873</v>
      </c>
      <c r="C101" s="92"/>
      <c r="D101" s="184">
        <v>2021</v>
      </c>
      <c r="E101" s="92" t="s">
        <v>877</v>
      </c>
      <c r="F101" s="92" t="s">
        <v>878</v>
      </c>
      <c r="G101" s="96"/>
      <c r="H101" s="96"/>
      <c r="I101" s="264">
        <v>214000</v>
      </c>
    </row>
    <row r="102" spans="1:9" s="7" customFormat="1" ht="45" x14ac:dyDescent="0.25">
      <c r="A102" s="266" t="s">
        <v>879</v>
      </c>
      <c r="B102" s="92" t="s">
        <v>873</v>
      </c>
      <c r="C102" s="92"/>
      <c r="D102" s="184">
        <v>2021</v>
      </c>
      <c r="E102" s="92" t="s">
        <v>523</v>
      </c>
      <c r="F102" s="92"/>
      <c r="G102" s="96"/>
      <c r="H102" s="96"/>
      <c r="I102" s="264">
        <v>11577</v>
      </c>
    </row>
    <row r="103" spans="1:9" s="7" customFormat="1" ht="30" x14ac:dyDescent="0.25">
      <c r="A103" s="266" t="s">
        <v>932</v>
      </c>
      <c r="B103" s="92" t="s">
        <v>873</v>
      </c>
      <c r="C103" s="92"/>
      <c r="D103" s="184">
        <v>2021</v>
      </c>
      <c r="E103" s="92" t="s">
        <v>524</v>
      </c>
      <c r="F103" s="92"/>
      <c r="G103" s="96"/>
      <c r="H103" s="96"/>
      <c r="I103" s="264">
        <v>24000</v>
      </c>
    </row>
    <row r="104" spans="1:9" s="7" customFormat="1" ht="30" x14ac:dyDescent="0.25">
      <c r="A104" s="266" t="s">
        <v>881</v>
      </c>
      <c r="B104" s="92" t="s">
        <v>873</v>
      </c>
      <c r="C104" s="92"/>
      <c r="D104" s="184">
        <v>2021</v>
      </c>
      <c r="E104" s="92" t="s">
        <v>880</v>
      </c>
      <c r="F104" s="92"/>
      <c r="G104" s="96"/>
      <c r="H104" s="96"/>
      <c r="I104" s="264">
        <v>30664.799999999999</v>
      </c>
    </row>
    <row r="105" spans="1:9" s="7" customFormat="1" ht="45" x14ac:dyDescent="0.25">
      <c r="A105" s="266" t="s">
        <v>882</v>
      </c>
      <c r="B105" s="92" t="s">
        <v>873</v>
      </c>
      <c r="C105" s="92"/>
      <c r="D105" s="184">
        <v>2021</v>
      </c>
      <c r="E105" s="92" t="s">
        <v>488</v>
      </c>
      <c r="F105" s="92"/>
      <c r="G105" s="96"/>
      <c r="H105" s="96"/>
      <c r="I105" s="264">
        <v>99979</v>
      </c>
    </row>
    <row r="106" spans="1:9" s="7" customFormat="1" ht="30" x14ac:dyDescent="0.25">
      <c r="A106" s="266" t="s">
        <v>883</v>
      </c>
      <c r="B106" s="92" t="s">
        <v>873</v>
      </c>
      <c r="C106" s="92"/>
      <c r="D106" s="184">
        <v>2021</v>
      </c>
      <c r="E106" s="92" t="s">
        <v>554</v>
      </c>
      <c r="F106" s="92"/>
      <c r="G106" s="96"/>
      <c r="H106" s="96"/>
      <c r="I106" s="264">
        <v>131811</v>
      </c>
    </row>
    <row r="107" spans="1:9" s="7" customFormat="1" ht="30" x14ac:dyDescent="0.25">
      <c r="A107" s="266" t="s">
        <v>884</v>
      </c>
      <c r="B107" s="92" t="s">
        <v>873</v>
      </c>
      <c r="C107" s="92"/>
      <c r="D107" s="184">
        <v>2021</v>
      </c>
      <c r="E107" s="92" t="s">
        <v>554</v>
      </c>
      <c r="F107" s="92"/>
      <c r="G107" s="96"/>
      <c r="H107" s="96"/>
      <c r="I107" s="264">
        <v>149628</v>
      </c>
    </row>
    <row r="108" spans="1:9" s="7" customFormat="1" ht="45" x14ac:dyDescent="0.25">
      <c r="A108" s="266" t="s">
        <v>885</v>
      </c>
      <c r="B108" s="92" t="s">
        <v>873</v>
      </c>
      <c r="C108" s="92"/>
      <c r="D108" s="184">
        <v>2021</v>
      </c>
      <c r="E108" s="92" t="s">
        <v>886</v>
      </c>
      <c r="F108" s="92"/>
      <c r="G108" s="96"/>
      <c r="H108" s="96"/>
      <c r="I108" s="264">
        <v>69413</v>
      </c>
    </row>
    <row r="109" spans="1:9" s="7" customFormat="1" ht="30" x14ac:dyDescent="0.25">
      <c r="A109" s="266" t="s">
        <v>888</v>
      </c>
      <c r="B109" s="92" t="s">
        <v>873</v>
      </c>
      <c r="C109" s="92"/>
      <c r="D109" s="184">
        <v>2021</v>
      </c>
      <c r="E109" s="92" t="s">
        <v>887</v>
      </c>
      <c r="F109" s="92"/>
      <c r="G109" s="96"/>
      <c r="H109" s="96"/>
      <c r="I109" s="264">
        <v>73500</v>
      </c>
    </row>
    <row r="110" spans="1:9" s="7" customFormat="1" ht="45" x14ac:dyDescent="0.25">
      <c r="A110" s="266" t="s">
        <v>889</v>
      </c>
      <c r="B110" s="92" t="s">
        <v>873</v>
      </c>
      <c r="C110" s="92"/>
      <c r="D110" s="184">
        <v>2021</v>
      </c>
      <c r="E110" s="92" t="s">
        <v>890</v>
      </c>
      <c r="F110" s="92"/>
      <c r="G110" s="96"/>
      <c r="H110" s="96"/>
      <c r="I110" s="264">
        <v>12000</v>
      </c>
    </row>
    <row r="111" spans="1:9" s="7" customFormat="1" ht="36.75" customHeight="1" x14ac:dyDescent="0.25">
      <c r="A111" s="267" t="s">
        <v>933</v>
      </c>
      <c r="B111" s="92" t="s">
        <v>873</v>
      </c>
      <c r="C111" s="92"/>
      <c r="D111" s="184">
        <v>2021</v>
      </c>
      <c r="E111" s="92" t="s">
        <v>602</v>
      </c>
      <c r="F111" s="92"/>
      <c r="G111" s="96"/>
      <c r="H111" s="96"/>
      <c r="I111" s="264">
        <v>40000</v>
      </c>
    </row>
    <row r="112" spans="1:9" s="7" customFormat="1" ht="45" x14ac:dyDescent="0.25">
      <c r="A112" s="266" t="s">
        <v>892</v>
      </c>
      <c r="B112" s="92" t="s">
        <v>873</v>
      </c>
      <c r="C112" s="92"/>
      <c r="D112" s="184">
        <v>2021</v>
      </c>
      <c r="E112" s="92" t="s">
        <v>891</v>
      </c>
      <c r="F112" s="92"/>
      <c r="G112" s="96"/>
      <c r="H112" s="96"/>
      <c r="I112" s="264">
        <v>13884</v>
      </c>
    </row>
    <row r="113" spans="1:9" s="7" customFormat="1" ht="30" x14ac:dyDescent="0.25">
      <c r="A113" s="266" t="s">
        <v>893</v>
      </c>
      <c r="B113" s="92" t="s">
        <v>873</v>
      </c>
      <c r="C113" s="92"/>
      <c r="D113" s="184">
        <v>2021</v>
      </c>
      <c r="E113" s="92" t="s">
        <v>474</v>
      </c>
      <c r="F113" s="92"/>
      <c r="G113" s="96"/>
      <c r="H113" s="96"/>
      <c r="I113" s="264">
        <v>99985</v>
      </c>
    </row>
    <row r="114" spans="1:9" s="7" customFormat="1" ht="30" x14ac:dyDescent="0.25">
      <c r="A114" s="266" t="s">
        <v>894</v>
      </c>
      <c r="B114" s="92" t="s">
        <v>873</v>
      </c>
      <c r="C114" s="92"/>
      <c r="D114" s="184">
        <v>2021</v>
      </c>
      <c r="E114" s="92" t="s">
        <v>578</v>
      </c>
      <c r="F114" s="92"/>
      <c r="G114" s="96"/>
      <c r="H114" s="96"/>
      <c r="I114" s="264">
        <v>85840</v>
      </c>
    </row>
    <row r="115" spans="1:9" s="7" customFormat="1" ht="30" x14ac:dyDescent="0.25">
      <c r="A115" s="267" t="s">
        <v>895</v>
      </c>
      <c r="B115" s="92" t="s">
        <v>873</v>
      </c>
      <c r="C115" s="92"/>
      <c r="D115" s="184">
        <v>2021</v>
      </c>
      <c r="E115" s="92" t="s">
        <v>578</v>
      </c>
      <c r="F115" s="92"/>
      <c r="G115" s="96"/>
      <c r="H115" s="96"/>
      <c r="I115" s="264">
        <v>100000</v>
      </c>
    </row>
    <row r="116" spans="1:9" s="7" customFormat="1" ht="45" x14ac:dyDescent="0.25">
      <c r="A116" s="266" t="s">
        <v>896</v>
      </c>
      <c r="B116" s="92" t="s">
        <v>873</v>
      </c>
      <c r="C116" s="92"/>
      <c r="D116" s="184">
        <v>2021</v>
      </c>
      <c r="E116" s="92" t="s">
        <v>897</v>
      </c>
      <c r="F116" s="92"/>
      <c r="G116" s="96"/>
      <c r="H116" s="96"/>
      <c r="I116" s="264">
        <v>270134</v>
      </c>
    </row>
    <row r="117" spans="1:9" s="7" customFormat="1" x14ac:dyDescent="0.25">
      <c r="A117" s="266" t="s">
        <v>898</v>
      </c>
      <c r="B117" s="92" t="s">
        <v>873</v>
      </c>
      <c r="C117" s="92"/>
      <c r="D117" s="184">
        <v>2021</v>
      </c>
      <c r="E117" s="92" t="s">
        <v>919</v>
      </c>
      <c r="F117" s="92"/>
      <c r="G117" s="96"/>
      <c r="H117" s="96"/>
      <c r="I117" s="264">
        <v>24966</v>
      </c>
    </row>
    <row r="118" spans="1:9" s="7" customFormat="1" ht="30" x14ac:dyDescent="0.25">
      <c r="A118" s="266" t="s">
        <v>899</v>
      </c>
      <c r="B118" s="92" t="s">
        <v>873</v>
      </c>
      <c r="C118" s="92"/>
      <c r="D118" s="184">
        <v>2021</v>
      </c>
      <c r="E118" s="92" t="s">
        <v>225</v>
      </c>
      <c r="F118" s="92"/>
      <c r="G118" s="96"/>
      <c r="H118" s="96"/>
      <c r="I118" s="264">
        <v>174682</v>
      </c>
    </row>
    <row r="119" spans="1:9" s="7" customFormat="1" ht="30" x14ac:dyDescent="0.25">
      <c r="A119" s="266" t="s">
        <v>900</v>
      </c>
      <c r="B119" s="92" t="s">
        <v>873</v>
      </c>
      <c r="C119" s="92"/>
      <c r="D119" s="184">
        <v>2021</v>
      </c>
      <c r="E119" s="92" t="s">
        <v>225</v>
      </c>
      <c r="F119" s="92"/>
      <c r="G119" s="96"/>
      <c r="H119" s="96"/>
      <c r="I119" s="264">
        <v>167270</v>
      </c>
    </row>
    <row r="120" spans="1:9" s="7" customFormat="1" ht="30" x14ac:dyDescent="0.25">
      <c r="A120" s="266" t="s">
        <v>934</v>
      </c>
      <c r="B120" s="92" t="s">
        <v>873</v>
      </c>
      <c r="C120" s="92"/>
      <c r="D120" s="184">
        <v>2021</v>
      </c>
      <c r="E120" s="92" t="s">
        <v>935</v>
      </c>
      <c r="F120" s="92"/>
      <c r="G120" s="96"/>
      <c r="H120" s="96"/>
      <c r="I120" s="264">
        <v>169500</v>
      </c>
    </row>
    <row r="121" spans="1:9" s="7" customFormat="1" ht="30" x14ac:dyDescent="0.25">
      <c r="A121" s="266" t="s">
        <v>901</v>
      </c>
      <c r="B121" s="92" t="s">
        <v>873</v>
      </c>
      <c r="C121" s="92"/>
      <c r="D121" s="184">
        <v>2021</v>
      </c>
      <c r="E121" s="92" t="s">
        <v>920</v>
      </c>
      <c r="F121" s="92"/>
      <c r="G121" s="96"/>
      <c r="H121" s="96"/>
      <c r="I121" s="268">
        <v>25000</v>
      </c>
    </row>
    <row r="122" spans="1:9" s="7" customFormat="1" ht="45" x14ac:dyDescent="0.25">
      <c r="A122" s="266" t="s">
        <v>903</v>
      </c>
      <c r="B122" s="92" t="s">
        <v>873</v>
      </c>
      <c r="C122" s="92"/>
      <c r="D122" s="184">
        <v>2021</v>
      </c>
      <c r="E122" s="92" t="s">
        <v>902</v>
      </c>
      <c r="F122" s="92"/>
      <c r="G122" s="96"/>
      <c r="H122" s="96"/>
      <c r="I122" s="264">
        <v>13500</v>
      </c>
    </row>
    <row r="123" spans="1:9" s="7" customFormat="1" ht="30" x14ac:dyDescent="0.25">
      <c r="A123" s="266" t="s">
        <v>904</v>
      </c>
      <c r="B123" s="92" t="s">
        <v>873</v>
      </c>
      <c r="C123" s="92"/>
      <c r="D123" s="184">
        <v>2021</v>
      </c>
      <c r="E123" s="92" t="s">
        <v>905</v>
      </c>
      <c r="F123" s="92"/>
      <c r="G123" s="96"/>
      <c r="H123" s="96"/>
      <c r="I123" s="264">
        <v>40000</v>
      </c>
    </row>
    <row r="124" spans="1:9" s="7" customFormat="1" ht="45" x14ac:dyDescent="0.25">
      <c r="A124" s="267" t="s">
        <v>906</v>
      </c>
      <c r="B124" s="92" t="s">
        <v>873</v>
      </c>
      <c r="C124" s="92"/>
      <c r="D124" s="184">
        <v>2021</v>
      </c>
      <c r="E124" s="92" t="s">
        <v>575</v>
      </c>
      <c r="F124" s="92"/>
      <c r="G124" s="96"/>
      <c r="H124" s="96"/>
      <c r="I124" s="264">
        <v>45000</v>
      </c>
    </row>
    <row r="125" spans="1:9" s="7" customFormat="1" ht="45" x14ac:dyDescent="0.25">
      <c r="A125" s="267" t="s">
        <v>907</v>
      </c>
      <c r="B125" s="92" t="s">
        <v>873</v>
      </c>
      <c r="C125" s="92"/>
      <c r="D125" s="184">
        <v>2021</v>
      </c>
      <c r="E125" s="92" t="s">
        <v>908</v>
      </c>
      <c r="F125" s="92"/>
      <c r="G125" s="96"/>
      <c r="H125" s="96"/>
      <c r="I125" s="264">
        <v>14470</v>
      </c>
    </row>
    <row r="126" spans="1:9" s="7" customFormat="1" ht="45" x14ac:dyDescent="0.25">
      <c r="A126" s="266" t="s">
        <v>909</v>
      </c>
      <c r="B126" s="92" t="s">
        <v>873</v>
      </c>
      <c r="C126" s="92"/>
      <c r="D126" s="184">
        <v>2021</v>
      </c>
      <c r="E126" s="92" t="s">
        <v>908</v>
      </c>
      <c r="F126" s="92"/>
      <c r="G126" s="96"/>
      <c r="H126" s="96"/>
      <c r="I126" s="264">
        <v>116425</v>
      </c>
    </row>
    <row r="127" spans="1:9" s="7" customFormat="1" ht="45" x14ac:dyDescent="0.25">
      <c r="A127" s="266" t="s">
        <v>910</v>
      </c>
      <c r="B127" s="92" t="s">
        <v>873</v>
      </c>
      <c r="C127" s="92"/>
      <c r="D127" s="184">
        <v>2021</v>
      </c>
      <c r="E127" s="92" t="s">
        <v>911</v>
      </c>
      <c r="F127" s="92"/>
      <c r="G127" s="96"/>
      <c r="H127" s="96"/>
      <c r="I127" s="264">
        <v>20548</v>
      </c>
    </row>
    <row r="128" spans="1:9" s="7" customFormat="1" ht="45" x14ac:dyDescent="0.25">
      <c r="A128" s="266" t="s">
        <v>913</v>
      </c>
      <c r="B128" s="92" t="s">
        <v>873</v>
      </c>
      <c r="C128" s="92"/>
      <c r="D128" s="184">
        <v>2021</v>
      </c>
      <c r="E128" s="92" t="s">
        <v>912</v>
      </c>
      <c r="F128" s="92"/>
      <c r="G128" s="96"/>
      <c r="H128" s="96"/>
      <c r="I128" s="264">
        <v>237703</v>
      </c>
    </row>
    <row r="129" spans="1:9" s="7" customFormat="1" ht="30" x14ac:dyDescent="0.25">
      <c r="A129" s="266" t="s">
        <v>914</v>
      </c>
      <c r="B129" s="92" t="s">
        <v>873</v>
      </c>
      <c r="C129" s="92"/>
      <c r="D129" s="184">
        <v>2021</v>
      </c>
      <c r="E129" s="92" t="s">
        <v>915</v>
      </c>
      <c r="F129" s="92"/>
      <c r="G129" s="96"/>
      <c r="H129" s="96"/>
      <c r="I129" s="264">
        <v>74133</v>
      </c>
    </row>
    <row r="130" spans="1:9" s="7" customFormat="1" ht="45" x14ac:dyDescent="0.25">
      <c r="A130" s="266" t="s">
        <v>917</v>
      </c>
      <c r="B130" s="92" t="s">
        <v>873</v>
      </c>
      <c r="C130" s="92"/>
      <c r="D130" s="184">
        <v>2021</v>
      </c>
      <c r="E130" s="92" t="s">
        <v>916</v>
      </c>
      <c r="F130" s="92"/>
      <c r="G130" s="96"/>
      <c r="H130" s="96"/>
      <c r="I130" s="264">
        <v>62521</v>
      </c>
    </row>
    <row r="131" spans="1:9" s="7" customFormat="1" ht="30" x14ac:dyDescent="0.25">
      <c r="A131" s="266" t="s">
        <v>918</v>
      </c>
      <c r="B131" s="92" t="s">
        <v>873</v>
      </c>
      <c r="C131" s="92"/>
      <c r="D131" s="184">
        <v>2021</v>
      </c>
      <c r="E131" s="92" t="s">
        <v>542</v>
      </c>
      <c r="F131" s="92"/>
      <c r="G131" s="96"/>
      <c r="H131" s="96"/>
      <c r="I131" s="264">
        <v>19777</v>
      </c>
    </row>
    <row r="132" spans="1:9" s="7" customFormat="1" ht="30" x14ac:dyDescent="0.25">
      <c r="A132" s="266" t="s">
        <v>921</v>
      </c>
      <c r="B132" s="92" t="s">
        <v>873</v>
      </c>
      <c r="C132" s="92"/>
      <c r="D132" s="184">
        <v>2021</v>
      </c>
      <c r="E132" s="92" t="s">
        <v>937</v>
      </c>
      <c r="F132" s="92"/>
      <c r="G132" s="96"/>
      <c r="H132" s="96"/>
      <c r="I132" s="264">
        <v>362575</v>
      </c>
    </row>
    <row r="133" spans="1:9" s="7" customFormat="1" ht="30" x14ac:dyDescent="0.25">
      <c r="A133" s="266" t="s">
        <v>928</v>
      </c>
      <c r="B133" s="92" t="s">
        <v>873</v>
      </c>
      <c r="C133" s="92"/>
      <c r="D133" s="184">
        <v>2021</v>
      </c>
      <c r="E133" s="92" t="s">
        <v>929</v>
      </c>
      <c r="F133" s="92"/>
      <c r="G133" s="96"/>
      <c r="H133" s="96"/>
      <c r="I133" s="264">
        <v>300038</v>
      </c>
    </row>
    <row r="134" spans="1:9" s="70" customFormat="1" ht="30.75" customHeight="1" x14ac:dyDescent="0.25">
      <c r="A134" s="267" t="s">
        <v>922</v>
      </c>
      <c r="B134" s="92" t="s">
        <v>873</v>
      </c>
      <c r="C134" s="92"/>
      <c r="D134" s="184">
        <v>2021</v>
      </c>
      <c r="E134" s="92" t="s">
        <v>930</v>
      </c>
      <c r="F134" s="92"/>
      <c r="G134" s="96"/>
      <c r="H134" s="96"/>
      <c r="I134" s="264">
        <v>298900</v>
      </c>
    </row>
    <row r="135" spans="1:9" s="7" customFormat="1" ht="45" x14ac:dyDescent="0.25">
      <c r="A135" s="266" t="s">
        <v>923</v>
      </c>
      <c r="B135" s="92" t="s">
        <v>873</v>
      </c>
      <c r="C135" s="92"/>
      <c r="D135" s="184">
        <v>2021</v>
      </c>
      <c r="E135" s="92" t="s">
        <v>938</v>
      </c>
      <c r="F135" s="92"/>
      <c r="G135" s="96"/>
      <c r="H135" s="96"/>
      <c r="I135" s="264">
        <v>467999</v>
      </c>
    </row>
    <row r="136" spans="1:9" s="7" customFormat="1" ht="30" x14ac:dyDescent="0.25">
      <c r="A136" s="267" t="s">
        <v>924</v>
      </c>
      <c r="B136" s="92" t="s">
        <v>873</v>
      </c>
      <c r="C136" s="92"/>
      <c r="D136" s="184">
        <v>2021</v>
      </c>
      <c r="E136" s="92" t="s">
        <v>736</v>
      </c>
      <c r="F136" s="92"/>
      <c r="G136" s="96"/>
      <c r="H136" s="96"/>
      <c r="I136" s="264">
        <v>255960</v>
      </c>
    </row>
    <row r="137" spans="1:9" s="7" customFormat="1" ht="30" x14ac:dyDescent="0.25">
      <c r="A137" s="266" t="s">
        <v>925</v>
      </c>
      <c r="B137" s="92" t="s">
        <v>873</v>
      </c>
      <c r="C137" s="92"/>
      <c r="D137" s="184">
        <v>2021</v>
      </c>
      <c r="E137" s="92" t="s">
        <v>92</v>
      </c>
      <c r="F137" s="92"/>
      <c r="G137" s="96"/>
      <c r="H137" s="96"/>
      <c r="I137" s="264">
        <v>339451</v>
      </c>
    </row>
    <row r="138" spans="1:9" s="7" customFormat="1" ht="45" x14ac:dyDescent="0.25">
      <c r="A138" s="266" t="s">
        <v>926</v>
      </c>
      <c r="B138" s="92" t="s">
        <v>873</v>
      </c>
      <c r="C138" s="92"/>
      <c r="D138" s="184">
        <v>2021</v>
      </c>
      <c r="E138" s="92" t="s">
        <v>939</v>
      </c>
      <c r="F138" s="92"/>
      <c r="G138" s="96"/>
      <c r="H138" s="96"/>
      <c r="I138" s="264">
        <v>464223</v>
      </c>
    </row>
    <row r="139" spans="1:9" s="7" customFormat="1" ht="30" x14ac:dyDescent="0.25">
      <c r="A139" s="266" t="s">
        <v>927</v>
      </c>
      <c r="B139" s="92" t="s">
        <v>873</v>
      </c>
      <c r="C139" s="92"/>
      <c r="D139" s="184">
        <v>2021</v>
      </c>
      <c r="E139" s="92" t="s">
        <v>92</v>
      </c>
      <c r="F139" s="92"/>
      <c r="G139" s="96"/>
      <c r="H139" s="96"/>
      <c r="I139" s="264">
        <v>364461</v>
      </c>
    </row>
    <row r="140" spans="1:9" s="7" customFormat="1" ht="30" x14ac:dyDescent="0.25">
      <c r="A140" s="266" t="s">
        <v>931</v>
      </c>
      <c r="B140" s="92" t="s">
        <v>873</v>
      </c>
      <c r="C140" s="92"/>
      <c r="D140" s="184">
        <v>2021</v>
      </c>
      <c r="E140" s="92" t="s">
        <v>220</v>
      </c>
      <c r="F140" s="92"/>
      <c r="G140" s="96"/>
      <c r="H140" s="96"/>
      <c r="I140" s="264">
        <v>249666</v>
      </c>
    </row>
    <row r="141" spans="1:9" s="7" customFormat="1" ht="60" x14ac:dyDescent="0.25">
      <c r="A141" s="269" t="s">
        <v>943</v>
      </c>
      <c r="B141" s="92" t="s">
        <v>940</v>
      </c>
      <c r="C141" s="92"/>
      <c r="D141" s="184">
        <v>2021</v>
      </c>
      <c r="E141" s="92" t="s">
        <v>941</v>
      </c>
      <c r="F141" s="270" t="s">
        <v>942</v>
      </c>
      <c r="G141" s="96"/>
      <c r="H141" s="96"/>
      <c r="I141" s="264">
        <v>180000</v>
      </c>
    </row>
    <row r="142" spans="1:9" s="7" customFormat="1" ht="90" x14ac:dyDescent="0.25">
      <c r="A142" s="269" t="s">
        <v>945</v>
      </c>
      <c r="B142" s="8" t="s">
        <v>946</v>
      </c>
      <c r="C142" s="92"/>
      <c r="D142" s="184">
        <v>2021</v>
      </c>
      <c r="E142" s="92" t="s">
        <v>944</v>
      </c>
      <c r="F142" s="270" t="s">
        <v>947</v>
      </c>
      <c r="G142" s="96"/>
      <c r="H142" s="96"/>
      <c r="I142" s="264">
        <v>32000</v>
      </c>
    </row>
    <row r="143" spans="1:9" s="7" customFormat="1" x14ac:dyDescent="0.25">
      <c r="A143" s="266"/>
      <c r="B143" s="92"/>
      <c r="C143" s="92"/>
      <c r="D143" s="184"/>
      <c r="E143" s="92"/>
      <c r="F143" s="92"/>
      <c r="G143" s="96"/>
      <c r="H143" s="96"/>
      <c r="I143" s="264"/>
    </row>
    <row r="144" spans="1:9" x14ac:dyDescent="0.25">
      <c r="A144" s="267"/>
      <c r="B144" s="116"/>
      <c r="C144" s="92"/>
      <c r="D144" s="185"/>
      <c r="E144" s="116"/>
      <c r="F144" s="116"/>
      <c r="G144" s="207"/>
      <c r="H144" s="207"/>
      <c r="I144" s="126"/>
    </row>
    <row r="145" spans="1:9" s="10" customFormat="1" ht="17.25" customHeight="1" x14ac:dyDescent="0.25">
      <c r="A145" s="227" t="s">
        <v>167</v>
      </c>
      <c r="B145" s="254"/>
      <c r="C145" s="254"/>
      <c r="D145" s="255"/>
      <c r="E145" s="254"/>
      <c r="F145" s="254"/>
      <c r="G145" s="274" t="s">
        <v>725</v>
      </c>
      <c r="H145" s="275"/>
      <c r="I145" s="276"/>
    </row>
    <row r="146" spans="1:9" x14ac:dyDescent="0.25">
      <c r="A146" s="19" t="s">
        <v>563</v>
      </c>
      <c r="B146" s="116"/>
      <c r="C146" s="116"/>
      <c r="D146" s="185"/>
      <c r="E146" s="116"/>
      <c r="F146" s="116"/>
      <c r="G146" s="117"/>
      <c r="H146" s="117"/>
      <c r="I146" s="206"/>
    </row>
    <row r="147" spans="1:9" ht="16.5" customHeight="1" x14ac:dyDescent="0.25">
      <c r="A147" s="20" t="s">
        <v>211</v>
      </c>
      <c r="B147" s="273"/>
      <c r="C147" s="273"/>
      <c r="D147" s="185"/>
      <c r="E147" s="116"/>
      <c r="F147" s="116"/>
      <c r="G147" s="117"/>
      <c r="H147" s="117"/>
      <c r="I147" s="206"/>
    </row>
    <row r="148" spans="1:9" s="23" customFormat="1" x14ac:dyDescent="0.25">
      <c r="A148" s="19" t="s">
        <v>213</v>
      </c>
      <c r="B148" s="249"/>
      <c r="C148" s="250"/>
      <c r="D148" s="251"/>
      <c r="E148" s="250"/>
      <c r="F148" s="250"/>
      <c r="G148" s="252"/>
      <c r="H148" s="252"/>
      <c r="I148" s="253"/>
    </row>
    <row r="149" spans="1:9" s="23" customFormat="1" x14ac:dyDescent="0.25">
      <c r="A149" s="20" t="s">
        <v>562</v>
      </c>
      <c r="B149" s="148"/>
      <c r="C149" s="21"/>
      <c r="D149" s="188"/>
      <c r="E149" s="21"/>
      <c r="F149" s="73"/>
      <c r="G149" s="193"/>
      <c r="H149" s="193"/>
      <c r="I149" s="22"/>
    </row>
    <row r="150" spans="1:9" s="23" customFormat="1" x14ac:dyDescent="0.25">
      <c r="A150" s="19" t="s">
        <v>215</v>
      </c>
      <c r="B150" s="25"/>
      <c r="C150" s="21"/>
      <c r="D150" s="188"/>
      <c r="E150" s="21"/>
      <c r="F150" s="32"/>
      <c r="G150" s="193"/>
      <c r="H150" s="193"/>
      <c r="I150" s="22"/>
    </row>
    <row r="151" spans="1:9" s="23" customFormat="1" x14ac:dyDescent="0.25">
      <c r="A151" s="20" t="s">
        <v>452</v>
      </c>
      <c r="B151" s="25"/>
      <c r="C151" s="21"/>
      <c r="D151" s="188"/>
      <c r="E151" s="21"/>
      <c r="F151" s="73"/>
      <c r="G151" s="193"/>
      <c r="H151" s="193"/>
      <c r="I151" s="22"/>
    </row>
    <row r="152" spans="1:9" s="78" customFormat="1" x14ac:dyDescent="0.25">
      <c r="A152" s="74" t="s">
        <v>453</v>
      </c>
      <c r="B152" s="75"/>
      <c r="C152" s="76"/>
      <c r="D152" s="188"/>
      <c r="E152" s="76"/>
      <c r="F152" s="76"/>
      <c r="G152" s="194"/>
      <c r="H152" s="194"/>
      <c r="I152" s="77"/>
    </row>
    <row r="153" spans="1:9" ht="15.75" customHeight="1" x14ac:dyDescent="0.25">
      <c r="A153" s="74" t="s">
        <v>233</v>
      </c>
      <c r="B153" s="12"/>
    </row>
    <row r="154" spans="1:9" s="23" customFormat="1" x14ac:dyDescent="0.25">
      <c r="A154" s="20" t="s">
        <v>256</v>
      </c>
      <c r="B154" s="25"/>
      <c r="C154" s="21"/>
      <c r="D154" s="188"/>
      <c r="E154" s="21"/>
      <c r="F154" s="21"/>
      <c r="G154" s="193"/>
      <c r="H154" s="193"/>
      <c r="I154" s="22"/>
    </row>
    <row r="155" spans="1:9" s="23" customFormat="1" x14ac:dyDescent="0.25">
      <c r="A155" s="181" t="s">
        <v>618</v>
      </c>
      <c r="B155" s="25"/>
      <c r="C155" s="21"/>
      <c r="D155" s="188"/>
      <c r="E155" s="21"/>
      <c r="F155" s="21"/>
      <c r="G155" s="193"/>
      <c r="H155" s="193"/>
      <c r="I155" s="22"/>
    </row>
    <row r="156" spans="1:9" s="23" customFormat="1" x14ac:dyDescent="0.25">
      <c r="A156" s="20" t="s">
        <v>616</v>
      </c>
      <c r="B156" s="25"/>
      <c r="C156" s="21"/>
      <c r="D156" s="188"/>
      <c r="E156" s="21"/>
      <c r="F156" s="21"/>
      <c r="G156" s="193"/>
      <c r="H156" s="193"/>
      <c r="I156" s="22"/>
    </row>
    <row r="157" spans="1:9" s="23" customFormat="1" x14ac:dyDescent="0.25">
      <c r="A157" s="20" t="s">
        <v>526</v>
      </c>
      <c r="B157" s="25"/>
      <c r="C157" s="21"/>
      <c r="D157" s="188"/>
      <c r="E157" s="21"/>
      <c r="F157" s="21"/>
      <c r="G157" s="193"/>
      <c r="H157" s="193"/>
      <c r="I157" s="22"/>
    </row>
    <row r="158" spans="1:9" s="23" customFormat="1" x14ac:dyDescent="0.25">
      <c r="A158" s="20" t="s">
        <v>564</v>
      </c>
      <c r="B158" s="148"/>
      <c r="C158" s="21"/>
      <c r="D158" s="188"/>
      <c r="E158" s="21"/>
      <c r="F158" s="21"/>
      <c r="G158" s="193"/>
      <c r="H158" s="193"/>
      <c r="I158" s="22"/>
    </row>
    <row r="159" spans="1:9" s="10" customFormat="1" x14ac:dyDescent="0.25">
      <c r="A159" s="20" t="s">
        <v>208</v>
      </c>
      <c r="B159" s="11"/>
      <c r="C159" s="9"/>
      <c r="D159" s="189"/>
      <c r="E159" s="9"/>
      <c r="F159" s="9"/>
      <c r="G159" s="195"/>
      <c r="H159" s="195"/>
      <c r="I159" s="16"/>
    </row>
    <row r="160" spans="1:9" s="10" customFormat="1" x14ac:dyDescent="0.25">
      <c r="A160" s="19" t="s">
        <v>478</v>
      </c>
      <c r="B160" s="11"/>
      <c r="C160" s="9"/>
      <c r="D160" s="189"/>
      <c r="E160" s="9"/>
      <c r="F160" s="9"/>
      <c r="G160" s="195"/>
      <c r="H160" s="195"/>
      <c r="I160" s="16"/>
    </row>
    <row r="161" spans="1:9" s="10" customFormat="1" x14ac:dyDescent="0.25">
      <c r="A161" s="20" t="s">
        <v>470</v>
      </c>
      <c r="B161" s="11"/>
      <c r="C161" s="9"/>
      <c r="D161" s="189"/>
      <c r="E161" s="9"/>
      <c r="F161" s="9"/>
      <c r="G161" s="195"/>
      <c r="H161" s="195"/>
      <c r="I161" s="16"/>
    </row>
    <row r="162" spans="1:9" s="10" customFormat="1" x14ac:dyDescent="0.25">
      <c r="A162" s="20" t="s">
        <v>567</v>
      </c>
      <c r="B162" s="11"/>
      <c r="C162" s="9"/>
      <c r="D162" s="189"/>
      <c r="E162" s="9"/>
      <c r="F162" s="9"/>
      <c r="G162" s="195"/>
      <c r="H162" s="195"/>
      <c r="I162" s="16"/>
    </row>
    <row r="163" spans="1:9" s="10" customFormat="1" x14ac:dyDescent="0.25">
      <c r="A163" s="20" t="s">
        <v>566</v>
      </c>
      <c r="B163" s="11"/>
      <c r="C163" s="9"/>
      <c r="D163" s="189"/>
      <c r="E163" s="9"/>
      <c r="F163" s="9"/>
      <c r="G163" s="195"/>
      <c r="H163" s="195"/>
      <c r="I163" s="16"/>
    </row>
    <row r="164" spans="1:9" ht="15.75" customHeight="1" x14ac:dyDescent="0.25">
      <c r="A164" s="20" t="s">
        <v>209</v>
      </c>
      <c r="B164" s="12"/>
      <c r="E164" s="248"/>
    </row>
    <row r="165" spans="1:9" ht="15.75" customHeight="1" x14ac:dyDescent="0.25">
      <c r="A165" s="20" t="s">
        <v>485</v>
      </c>
      <c r="B165" s="12"/>
    </row>
    <row r="166" spans="1:9" ht="15.75" customHeight="1" x14ac:dyDescent="0.25">
      <c r="A166" s="20" t="s">
        <v>520</v>
      </c>
      <c r="B166" s="12"/>
    </row>
    <row r="167" spans="1:9" ht="15.75" customHeight="1" x14ac:dyDescent="0.25">
      <c r="A167" s="20" t="s">
        <v>472</v>
      </c>
      <c r="B167" s="12"/>
    </row>
    <row r="168" spans="1:9" s="10" customFormat="1" x14ac:dyDescent="0.25">
      <c r="A168" s="20" t="s">
        <v>212</v>
      </c>
      <c r="B168" s="26"/>
      <c r="C168" s="9"/>
      <c r="D168" s="189"/>
      <c r="E168" s="9"/>
      <c r="F168" s="9"/>
      <c r="G168" s="195"/>
      <c r="H168" s="195"/>
      <c r="I168" s="16"/>
    </row>
    <row r="169" spans="1:9" s="10" customFormat="1" x14ac:dyDescent="0.25">
      <c r="A169" s="20" t="s">
        <v>570</v>
      </c>
      <c r="B169" s="26"/>
      <c r="C169" s="9"/>
      <c r="D169" s="189"/>
      <c r="E169" s="9"/>
      <c r="F169" s="9"/>
      <c r="G169" s="195"/>
      <c r="H169" s="195"/>
      <c r="I169" s="16"/>
    </row>
    <row r="170" spans="1:9" s="10" customFormat="1" x14ac:dyDescent="0.25">
      <c r="A170" s="20" t="s">
        <v>726</v>
      </c>
      <c r="B170" s="26"/>
      <c r="C170" s="9"/>
      <c r="D170" s="189"/>
      <c r="E170" s="9"/>
      <c r="F170" s="9"/>
      <c r="G170" s="195"/>
      <c r="H170" s="195"/>
      <c r="I170" s="16"/>
    </row>
    <row r="171" spans="1:9" s="10" customFormat="1" x14ac:dyDescent="0.25">
      <c r="A171" s="20" t="s">
        <v>695</v>
      </c>
      <c r="B171" s="26"/>
      <c r="C171" s="9"/>
      <c r="D171" s="189"/>
      <c r="E171" s="9"/>
      <c r="F171" s="9"/>
      <c r="G171" s="195"/>
      <c r="H171" s="195"/>
      <c r="I171" s="16"/>
    </row>
    <row r="172" spans="1:9" s="10" customFormat="1" x14ac:dyDescent="0.25">
      <c r="A172" s="20" t="s">
        <v>479</v>
      </c>
      <c r="B172" s="26"/>
      <c r="C172" s="9"/>
      <c r="D172" s="189"/>
      <c r="E172" s="9"/>
      <c r="F172" s="9"/>
      <c r="G172" s="195"/>
      <c r="H172" s="195"/>
      <c r="I172" s="16"/>
    </row>
    <row r="173" spans="1:9" s="10" customFormat="1" x14ac:dyDescent="0.25">
      <c r="A173" s="20" t="s">
        <v>761</v>
      </c>
      <c r="B173" s="26"/>
      <c r="C173" s="9"/>
      <c r="D173" s="189"/>
      <c r="E173" s="9"/>
      <c r="F173" s="9"/>
      <c r="G173" s="195"/>
      <c r="H173" s="195"/>
      <c r="I173" s="16"/>
    </row>
    <row r="174" spans="1:9" ht="15.75" customHeight="1" x14ac:dyDescent="0.25">
      <c r="A174" s="20" t="s">
        <v>210</v>
      </c>
      <c r="B174" s="12"/>
    </row>
    <row r="175" spans="1:9" ht="15.75" customHeight="1" x14ac:dyDescent="0.25">
      <c r="A175" s="20" t="s">
        <v>572</v>
      </c>
      <c r="B175" s="12"/>
    </row>
    <row r="176" spans="1:9" ht="15.75" customHeight="1" x14ac:dyDescent="0.25">
      <c r="A176" s="20" t="s">
        <v>537</v>
      </c>
      <c r="B176" s="12"/>
    </row>
    <row r="177" spans="1:10" ht="15.75" customHeight="1" x14ac:dyDescent="0.25">
      <c r="A177" s="20" t="s">
        <v>727</v>
      </c>
      <c r="B177" s="12"/>
      <c r="C177" s="228"/>
      <c r="E177" s="228"/>
      <c r="F177" s="228"/>
    </row>
    <row r="178" spans="1:10" ht="15.75" customHeight="1" x14ac:dyDescent="0.25">
      <c r="A178" s="247" t="s">
        <v>753</v>
      </c>
      <c r="B178" s="12"/>
      <c r="C178" s="238"/>
      <c r="E178" s="238"/>
      <c r="F178" s="238"/>
    </row>
    <row r="179" spans="1:10" ht="15.75" customHeight="1" x14ac:dyDescent="0.25">
      <c r="A179" s="20" t="s">
        <v>240</v>
      </c>
      <c r="B179" s="12"/>
    </row>
    <row r="180" spans="1:10" s="80" customFormat="1" ht="15.75" customHeight="1" x14ac:dyDescent="0.25">
      <c r="A180" s="35" t="s">
        <v>263</v>
      </c>
      <c r="B180" s="12"/>
      <c r="C180" s="180"/>
      <c r="D180" s="187"/>
      <c r="E180" s="180"/>
      <c r="F180" s="180"/>
      <c r="G180" s="68"/>
      <c r="H180" s="68"/>
      <c r="I180" s="79"/>
    </row>
    <row r="181" spans="1:10" s="38" customFormat="1" ht="15.75" customHeight="1" x14ac:dyDescent="0.25">
      <c r="A181" s="35" t="s">
        <v>264</v>
      </c>
      <c r="B181" s="36"/>
      <c r="C181" s="36"/>
      <c r="D181" s="190"/>
      <c r="E181" s="36"/>
      <c r="G181" s="196"/>
      <c r="H181" s="196"/>
      <c r="I181" s="37"/>
    </row>
    <row r="182" spans="1:10" s="38" customFormat="1" ht="15.75" customHeight="1" x14ac:dyDescent="0.25">
      <c r="A182" s="72" t="s">
        <v>516</v>
      </c>
      <c r="B182" s="36"/>
      <c r="C182" s="36"/>
      <c r="D182" s="190"/>
      <c r="E182" s="36"/>
      <c r="F182" s="36"/>
      <c r="G182" s="196"/>
      <c r="H182" s="196"/>
      <c r="I182" s="37"/>
    </row>
    <row r="183" spans="1:10" ht="15.75" customHeight="1" x14ac:dyDescent="0.25">
      <c r="A183" s="20" t="s">
        <v>871</v>
      </c>
      <c r="B183" s="12"/>
    </row>
    <row r="184" spans="1:10" ht="15.75" customHeight="1" x14ac:dyDescent="0.25">
      <c r="A184" s="20" t="s">
        <v>589</v>
      </c>
      <c r="B184" s="12"/>
    </row>
    <row r="185" spans="1:10" ht="15.75" customHeight="1" x14ac:dyDescent="0.25">
      <c r="A185" s="20" t="s">
        <v>576</v>
      </c>
      <c r="B185" s="12"/>
    </row>
    <row r="186" spans="1:10" ht="15.75" customHeight="1" x14ac:dyDescent="0.25">
      <c r="A186" s="20" t="s">
        <v>598</v>
      </c>
      <c r="B186" s="12"/>
    </row>
    <row r="187" spans="1:10" ht="15.75" customHeight="1" x14ac:dyDescent="0.25">
      <c r="A187" s="20" t="s">
        <v>583</v>
      </c>
      <c r="B187" s="12"/>
    </row>
    <row r="188" spans="1:10" ht="15.75" customHeight="1" x14ac:dyDescent="0.25">
      <c r="A188" s="20" t="s">
        <v>590</v>
      </c>
      <c r="B188" s="12"/>
    </row>
    <row r="189" spans="1:10" s="10" customFormat="1" x14ac:dyDescent="0.25">
      <c r="A189" s="24" t="s">
        <v>207</v>
      </c>
      <c r="B189" s="11"/>
      <c r="C189" s="9"/>
      <c r="D189" s="189"/>
      <c r="E189" s="9"/>
      <c r="F189" s="9"/>
      <c r="G189" s="195"/>
      <c r="H189" s="195"/>
      <c r="I189" s="16"/>
      <c r="J189" s="36"/>
    </row>
    <row r="190" spans="1:10" s="10" customFormat="1" x14ac:dyDescent="0.25">
      <c r="B190" s="11"/>
      <c r="C190" s="9"/>
      <c r="D190" s="189"/>
      <c r="E190" s="9"/>
      <c r="F190" s="9"/>
      <c r="G190" s="195"/>
      <c r="H190" s="195"/>
      <c r="I190" s="16"/>
    </row>
  </sheetData>
  <mergeCells count="3">
    <mergeCell ref="B1:I1"/>
    <mergeCell ref="B147:C147"/>
    <mergeCell ref="G145:I145"/>
  </mergeCells>
  <hyperlinks>
    <hyperlink ref="A148" r:id="rId1" xr:uid="{4F6980AF-6A85-4C8B-93EE-AA010AD7653F}"/>
    <hyperlink ref="A189" r:id="rId2" xr:uid="{78385077-EF6C-4F8D-8B15-95F8092397E7}"/>
    <hyperlink ref="A159" r:id="rId3" xr:uid="{B9E600F8-87E8-4A2A-82AE-3D3015599224}"/>
    <hyperlink ref="A174" r:id="rId4" location="filter=combo%3A.reports_studies.owb-funded-research" xr:uid="{8F87D135-94DB-4936-8BB7-2D8ABBDFB3E3}"/>
    <hyperlink ref="A168" r:id="rId5" xr:uid="{D3F0E376-377B-45D5-83B5-34B3F0725232}"/>
    <hyperlink ref="A150" r:id="rId6" xr:uid="{8EE40E6A-EED6-4665-8A0D-F773B214F18D}"/>
    <hyperlink ref="A153" r:id="rId7" xr:uid="{DE69DBF0-0A6F-458F-A2BC-9FC5A97E27C1}"/>
    <hyperlink ref="A152" r:id="rId8" xr:uid="{20D628D7-0E3C-4700-8E67-C25B2E9688B8}"/>
    <hyperlink ref="A154" r:id="rId9" xr:uid="{E5FDF081-67E0-4783-8B47-EA3C957865FE}"/>
    <hyperlink ref="A180" r:id="rId10" xr:uid="{6A172828-E9BD-484E-90AD-A11D4DEB4D2C}"/>
    <hyperlink ref="A181" r:id="rId11" xr:uid="{9F172F2A-BAF3-4802-9E4C-5C4B5E861F7A}"/>
    <hyperlink ref="A183" r:id="rId12" xr:uid="{50D00B9B-8F53-412D-B490-A49A7BDBDF8B}"/>
    <hyperlink ref="A182" r:id="rId13" display="SCBGP= Speciality Crop Block Grant Program" xr:uid="{526DB0C3-0384-4AB6-A59C-83C6A1EBA48F}"/>
    <hyperlink ref="A151" r:id="rId14" xr:uid="{98E39143-373C-4A8F-858E-8A92BBBA229E}"/>
    <hyperlink ref="A164" r:id="rId15" xr:uid="{497A7B69-6625-4CD3-89F1-5F797DC2B3AA}"/>
    <hyperlink ref="A161" r:id="rId16" xr:uid="{B1E71405-8C71-4CED-8EC1-2F1A40145007}"/>
    <hyperlink ref="A167" r:id="rId17" xr:uid="{F31654D5-12FB-4212-B086-32C009255C81}"/>
    <hyperlink ref="A172" r:id="rId18" xr:uid="{9DD96302-263A-43F9-8BFB-AC885E79A458}"/>
    <hyperlink ref="A160" r:id="rId19" xr:uid="{1546A05F-FB25-4A15-B7FE-4E37F43F861F}"/>
    <hyperlink ref="A165" r:id="rId20" xr:uid="{4AC6B4FF-1612-489F-B03A-73BFFDCB764A}"/>
    <hyperlink ref="A166" r:id="rId21" xr:uid="{EE7DEDCC-BEA8-4233-8F3B-45C655EAE854}"/>
    <hyperlink ref="A157" r:id="rId22" xr:uid="{69EA76D5-620A-4CBC-BAF6-DDF040230D4B}"/>
    <hyperlink ref="A179" r:id="rId23" xr:uid="{6F2A8FE6-C30E-4455-A393-D75B68CA37B5}"/>
    <hyperlink ref="A176" r:id="rId24" xr:uid="{38F0BBD7-8A57-4A0C-AC72-C145CE4B5AB5}"/>
    <hyperlink ref="A147" r:id="rId25" xr:uid="{AAB0F5C0-0C9D-4826-9515-AEBCFC76BAF8}"/>
    <hyperlink ref="A158" r:id="rId26" xr:uid="{33A4BA4A-B0B5-4A51-8999-B375A155A09C}"/>
    <hyperlink ref="A149" r:id="rId27" xr:uid="{49F82458-0231-4132-8077-42AA24841DBB}"/>
    <hyperlink ref="A146" r:id="rId28" xr:uid="{3CCF5027-97E5-4A73-A0BD-27E261CF1D0D}"/>
    <hyperlink ref="A162" r:id="rId29" display="MNDA + Minnesota Department of Agriculture" xr:uid="{95F2E1EC-61E0-4754-A85E-7255CEA2D66B}"/>
    <hyperlink ref="A163" r:id="rId30" display="MTDA =  Montana Department of Agriculture" xr:uid="{4CFF2268-D237-4826-98AC-3BBD611E8C97}"/>
    <hyperlink ref="A169" r:id="rId31" xr:uid="{96BD0761-13BB-4DBD-AFDF-1F26C56D85C0}"/>
    <hyperlink ref="A175" r:id="rId32" xr:uid="{DB0C29D4-1FA1-4CCF-AB84-8442EA4B2429}"/>
    <hyperlink ref="A187" r:id="rId33" xr:uid="{C48D200F-2F77-469F-AF52-0F9830951B72}"/>
    <hyperlink ref="A188" r:id="rId34" xr:uid="{F068A83F-7C78-4BC0-99C7-934060CA1C0D}"/>
    <hyperlink ref="A185" r:id="rId35" display="TNDA = Texas Department of Agriculture" xr:uid="{DB94A65B-982D-439E-A1E9-A562459EFAB5}"/>
    <hyperlink ref="A184" r:id="rId36" xr:uid="{049EA109-8453-48F5-8972-2C02C454B601}"/>
    <hyperlink ref="A186" r:id="rId37" xr:uid="{B6E188F5-65C1-4E97-B01C-557A7E03684A}"/>
    <hyperlink ref="A156" r:id="rId38" xr:uid="{82EBA3E3-D521-4229-95B0-F319469FFDB8}"/>
    <hyperlink ref="A3" r:id="rId39" display="Collaborative Research: Nri: Int: Mobile Robotic Lab for In-Situ Sampling and Measurement" xr:uid="{B7DFF359-F868-4F8C-8F9F-50A16ECD1780}"/>
    <hyperlink ref="A4" r:id="rId40" display="Collaborative Research: Nri: Int: Mobile Robotic Lab for In-Situ Sampling and Measurement" xr:uid="{FFB0CF18-94F9-4153-A914-F9F8082C6708}"/>
    <hyperlink ref="A5" r:id="rId41" xr:uid="{344599CE-20D9-46A9-BA8A-40CC57B4B33F}"/>
    <hyperlink ref="A6" r:id="rId42" xr:uid="{8A7FCBD3-2F7F-49DA-8D3B-00AB244E0406}"/>
    <hyperlink ref="A7" r:id="rId43" xr:uid="{53998B01-A2D7-450C-907E-8E679A83E16C}"/>
    <hyperlink ref="A9" r:id="rId44" xr:uid="{727DD247-B020-4A51-8ECA-3F49D1ADFA48}"/>
    <hyperlink ref="A8" r:id="rId45" display="Ecology and management of insects in Michigan’s small fruit industries" xr:uid="{CD161675-62D6-40E6-A466-A5CE831007A0}"/>
    <hyperlink ref="A10" r:id="rId46" display="Diversifying weed control tools for sustainable and economic production of edible specialty crops" xr:uid="{5F3EA3E6-41D1-4D9A-A5C3-EEFCAF0AAAAE}"/>
    <hyperlink ref="A11" r:id="rId47" xr:uid="{ECD279EC-81F6-4A98-A270-F7DA282494DB}"/>
    <hyperlink ref="A13" r:id="rId48" display="Developing transgene-free genome editing tool for clonally propagated crops through homology-directed repair pathway" xr:uid="{3EF5F953-06AD-4BB8-BB60-30345EEF4724}"/>
    <hyperlink ref="A14" r:id="rId49" xr:uid="{7FC8483F-4D5C-4C3A-AB05-0A8313591599}"/>
    <hyperlink ref="A15" r:id="rId50" xr:uid="{66A08B09-997B-4C0B-A6DF-DFB9D283A964}"/>
    <hyperlink ref="A16" r:id="rId51" display="Improving soil and agroecosystem health across Virginia" xr:uid="{C52C2341-F421-4439-987D-0758B81CC161}"/>
    <hyperlink ref="A17" r:id="rId52" xr:uid="{F920BB59-26DA-45AE-A8FA-6F2DF4739D94}"/>
    <hyperlink ref="A18" r:id="rId53" xr:uid="{04E28563-DFF3-4A11-B33C-B953F191C843}"/>
    <hyperlink ref="A19" r:id="rId54" xr:uid="{0BC459AF-E51A-4311-9B4A-22C3BF236A55}"/>
    <hyperlink ref="A20" r:id="rId55" xr:uid="{0E5C0C0F-4A29-4C18-9A2C-48ED8BE716CF}"/>
    <hyperlink ref="A21" r:id="rId56" display="Improving Soil Health with biochar and compost application in North Coast Vineyards" xr:uid="{8F46E946-DB79-4196-8EDC-17B83FB1D425}"/>
    <hyperlink ref="A22" r:id="rId57" xr:uid="{1C54A6F3-B2D6-4797-A7E3-FD0C370444A2}"/>
    <hyperlink ref="A23" r:id="rId58" xr:uid="{41B4913D-3BDA-48EA-B1E5-0A79522120F3}"/>
    <hyperlink ref="A171" r:id="rId59" xr:uid="{B6C52DD9-A36C-4582-ADA2-E6646CDC0021}"/>
    <hyperlink ref="A24" r:id="rId60" xr:uid="{DEC033B3-59C1-4AC1-81E5-B72A61516F8C}"/>
    <hyperlink ref="A170" r:id="rId61" xr:uid="{6A0FEC9D-213E-4A07-8868-C0DED79032E4}"/>
    <hyperlink ref="A177" r:id="rId62" xr:uid="{432AB953-15A2-4FEE-8BAC-4D3E17946881}"/>
    <hyperlink ref="A33" r:id="rId63" xr:uid="{55E63097-4478-4401-A889-7BB29051475F}"/>
    <hyperlink ref="A52" r:id="rId64" xr:uid="{DF932EE1-54D4-467A-A5C4-C73905B3E2AA}"/>
    <hyperlink ref="A53" r:id="rId65" xr:uid="{9D80BD8A-4EDE-4C03-99D6-0EF0CB885E37}"/>
    <hyperlink ref="A173" r:id="rId66" xr:uid="{5A1DD3FD-2581-4918-B529-AAC5C4B7F668}"/>
    <hyperlink ref="A75" r:id="rId67" xr:uid="{C743DECD-6FC7-4700-A9C0-BAEF154F50DC}"/>
    <hyperlink ref="A74" r:id="rId68" xr:uid="{4F5CAB19-C1CE-44F3-B5F1-AA21699D45F3}"/>
    <hyperlink ref="A73" r:id="rId69" xr:uid="{774D608D-78A4-4740-A152-CCB482DF257C}"/>
    <hyperlink ref="A76" r:id="rId70" display="Improved decision-making for grapevine leafroll and red blotch diseases using rapid identification tools and a regional approach to monitoring and management " xr:uid="{8CDEA418-ED9B-40F2-8604-F404981B9BDF}"/>
    <hyperlink ref="A77" r:id="rId71" display="Investigating the impact of grapevine red blotch virus (GRBV) on grape skin cell wall metabolism and soluble pathogenesis-related proteins in relation to phenolic extractability" xr:uid="{8FE74F24-6708-4AAE-9F60-D5390C375D4A}"/>
    <hyperlink ref="A79" r:id="rId72" xr:uid="{6F6DDDB3-0421-4DE4-88A2-08917E7BC5BE}"/>
    <hyperlink ref="A80" r:id="rId73" xr:uid="{94EA8916-4417-4F2A-9189-B6E85B4EE533}"/>
    <hyperlink ref="A82" r:id="rId74" xr:uid="{324B67C7-DA34-4C26-A80D-DC876D60E372}"/>
    <hyperlink ref="A81" r:id="rId75" xr:uid="{4C9B0C51-F471-4F75-9A0B-A9C096A43F49}"/>
    <hyperlink ref="A83" r:id="rId76" xr:uid="{500FCF00-CE9E-4766-870C-893AEC92EA2C}"/>
    <hyperlink ref="A84" r:id="rId77" xr:uid="{AADE8C3F-3BA6-43E0-B403-247BDDF69C50}"/>
    <hyperlink ref="A85" r:id="rId78" xr:uid="{4A0DDB4D-BF0F-40A4-AFF3-9BF0BFFB4149}"/>
    <hyperlink ref="A78" r:id="rId79" xr:uid="{40ACAA96-7FFC-4A2F-99DF-DAFFDFD3C841}"/>
    <hyperlink ref="A86" r:id="rId80" xr:uid="{EC77C832-11CC-4BCB-83C9-3BD6D25D4C3D}"/>
    <hyperlink ref="A87:A91" r:id="rId81" display="Grapevine Trunk Diseases in Oregon Vineyards: A Pilot Project on Epidemiology and Management " xr:uid="{6C4409D6-3A5E-4FAD-9152-1CCAA98FA8C8}"/>
    <hyperlink ref="A92:A97" r:id="rId82" display="https://industry.oregonwine.org/resources/reports-studies/2021-2022-owb-funded-research-projects/" xr:uid="{97F65096-22B6-48BF-A9A5-CB5DB8E026EF}"/>
    <hyperlink ref="A98" r:id="rId83" display="https://cris.nifa.usda.gov/cgi-bin/starfinder/0?path=fastlink1.txt&amp;id=anon&amp;pass=&amp;search=R=94362&amp;format=WEBLINK" xr:uid="{5CB79BE7-DAE0-4461-83FF-7B27BA8C4129}"/>
  </hyperlinks>
  <pageMargins left="0.7" right="0.7" top="0.75" bottom="0.75" header="0.3" footer="0.3"/>
  <pageSetup orientation="portrait" r:id="rId84"/>
  <drawing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B1230-ABFC-4F38-8243-6202F194588F}">
  <sheetPr codeName="Sheet2"/>
  <dimension ref="A1:AO198"/>
  <sheetViews>
    <sheetView zoomScale="130" zoomScaleNormal="130" workbookViewId="0">
      <pane ySplit="2" topLeftCell="A88" activePane="bottomLeft" state="frozen"/>
      <selection pane="bottomLeft" activeCell="B90" sqref="B90"/>
    </sheetView>
  </sheetViews>
  <sheetFormatPr defaultRowHeight="15" x14ac:dyDescent="0.25"/>
  <cols>
    <col min="1" max="1" width="45.5703125" style="3" customWidth="1"/>
    <col min="2" max="2" width="13.7109375" style="4" customWidth="1"/>
    <col min="3" max="3" width="11.7109375" style="4" customWidth="1"/>
    <col min="4" max="4" width="12.42578125" style="4" customWidth="1"/>
    <col min="5" max="5" width="22.140625" style="4" customWidth="1"/>
    <col min="6" max="6" width="18.28515625" style="4" customWidth="1"/>
    <col min="7" max="7" width="11" style="4" customWidth="1"/>
    <col min="8" max="8" width="11.5703125" style="4" customWidth="1"/>
    <col min="9" max="9" width="13.140625" style="15" customWidth="1"/>
  </cols>
  <sheetData>
    <row r="1" spans="1:41" ht="53.25" customHeight="1" x14ac:dyDescent="0.25">
      <c r="B1" s="271" t="s">
        <v>617</v>
      </c>
      <c r="C1" s="272"/>
      <c r="D1" s="272"/>
      <c r="E1" s="272"/>
      <c r="F1" s="272"/>
      <c r="G1" s="272"/>
      <c r="H1" s="272"/>
      <c r="I1" s="272"/>
    </row>
    <row r="2" spans="1:41" s="5" customFormat="1" ht="42" x14ac:dyDescent="0.25">
      <c r="A2" s="104" t="s">
        <v>0</v>
      </c>
      <c r="B2" s="105" t="s">
        <v>165</v>
      </c>
      <c r="C2" s="106" t="s">
        <v>1</v>
      </c>
      <c r="D2" s="106" t="s">
        <v>149</v>
      </c>
      <c r="E2" s="106" t="s">
        <v>2</v>
      </c>
      <c r="F2" s="106" t="s">
        <v>489</v>
      </c>
      <c r="G2" s="106" t="s">
        <v>3</v>
      </c>
      <c r="H2" s="107" t="s">
        <v>4</v>
      </c>
      <c r="I2" s="108" t="s">
        <v>166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s="1" customFormat="1" ht="48.75" customHeight="1" x14ac:dyDescent="0.25">
      <c r="A3" s="109" t="s">
        <v>5</v>
      </c>
      <c r="B3" s="110" t="s">
        <v>243</v>
      </c>
      <c r="C3" s="111" t="s">
        <v>15</v>
      </c>
      <c r="D3" s="112" t="s">
        <v>15</v>
      </c>
      <c r="E3" s="112" t="s">
        <v>6</v>
      </c>
      <c r="F3" s="112" t="s">
        <v>7</v>
      </c>
      <c r="G3" s="113">
        <v>44105</v>
      </c>
      <c r="H3" s="113">
        <v>45930</v>
      </c>
      <c r="I3" s="114"/>
    </row>
    <row r="4" spans="1:41" s="1" customFormat="1" ht="45" x14ac:dyDescent="0.25">
      <c r="A4" s="115" t="s">
        <v>8</v>
      </c>
      <c r="B4" s="116" t="s">
        <v>9</v>
      </c>
      <c r="C4" s="116" t="s">
        <v>10</v>
      </c>
      <c r="D4" s="116">
        <v>2020</v>
      </c>
      <c r="E4" s="116" t="s">
        <v>11</v>
      </c>
      <c r="F4" s="116" t="s">
        <v>12</v>
      </c>
      <c r="G4" s="117">
        <v>44089</v>
      </c>
      <c r="H4" s="117">
        <v>44818</v>
      </c>
      <c r="I4" s="118"/>
    </row>
    <row r="5" spans="1:41" s="1" customFormat="1" ht="30" x14ac:dyDescent="0.25">
      <c r="A5" s="109" t="s">
        <v>13</v>
      </c>
      <c r="B5" s="112" t="s">
        <v>14</v>
      </c>
      <c r="C5" s="112" t="s">
        <v>15</v>
      </c>
      <c r="D5" s="112" t="s">
        <v>15</v>
      </c>
      <c r="E5" s="112" t="s">
        <v>16</v>
      </c>
      <c r="F5" s="112" t="s">
        <v>164</v>
      </c>
      <c r="G5" s="113">
        <v>44044</v>
      </c>
      <c r="H5" s="113">
        <v>45869</v>
      </c>
      <c r="I5" s="114"/>
    </row>
    <row r="6" spans="1:41" s="1" customFormat="1" ht="45" x14ac:dyDescent="0.25">
      <c r="A6" s="115" t="s">
        <v>17</v>
      </c>
      <c r="B6" s="116" t="s">
        <v>9</v>
      </c>
      <c r="C6" s="116" t="s">
        <v>18</v>
      </c>
      <c r="D6" s="116">
        <v>2020</v>
      </c>
      <c r="E6" s="116" t="s">
        <v>19</v>
      </c>
      <c r="F6" s="116" t="s">
        <v>20</v>
      </c>
      <c r="G6" s="117">
        <v>43997</v>
      </c>
      <c r="H6" s="117">
        <v>44726</v>
      </c>
      <c r="I6" s="118"/>
    </row>
    <row r="7" spans="1:41" s="1" customFormat="1" ht="45" x14ac:dyDescent="0.25">
      <c r="A7" s="109" t="s">
        <v>21</v>
      </c>
      <c r="B7" s="112" t="s">
        <v>22</v>
      </c>
      <c r="C7" s="112" t="s">
        <v>23</v>
      </c>
      <c r="D7" s="112">
        <v>2020</v>
      </c>
      <c r="E7" s="112" t="s">
        <v>24</v>
      </c>
      <c r="F7" s="112" t="s">
        <v>25</v>
      </c>
      <c r="G7" s="113">
        <v>43997</v>
      </c>
      <c r="H7" s="113">
        <v>44726</v>
      </c>
      <c r="I7" s="114"/>
    </row>
    <row r="8" spans="1:41" s="1" customFormat="1" ht="45" x14ac:dyDescent="0.25">
      <c r="A8" s="115" t="s">
        <v>17</v>
      </c>
      <c r="B8" s="116" t="s">
        <v>9</v>
      </c>
      <c r="C8" s="116" t="s">
        <v>18</v>
      </c>
      <c r="D8" s="116">
        <v>2020</v>
      </c>
      <c r="E8" s="116" t="s">
        <v>19</v>
      </c>
      <c r="F8" s="116" t="s">
        <v>20</v>
      </c>
      <c r="G8" s="117">
        <v>43997</v>
      </c>
      <c r="H8" s="117">
        <v>44726</v>
      </c>
      <c r="I8" s="118"/>
    </row>
    <row r="9" spans="1:41" s="1" customFormat="1" ht="30" x14ac:dyDescent="0.25">
      <c r="A9" s="109" t="s">
        <v>26</v>
      </c>
      <c r="B9" s="112" t="s">
        <v>9</v>
      </c>
      <c r="C9" s="112" t="s">
        <v>27</v>
      </c>
      <c r="D9" s="112">
        <v>2020</v>
      </c>
      <c r="E9" s="112" t="s">
        <v>28</v>
      </c>
      <c r="F9" s="112" t="s">
        <v>29</v>
      </c>
      <c r="G9" s="113">
        <v>43997</v>
      </c>
      <c r="H9" s="113">
        <v>45091</v>
      </c>
      <c r="I9" s="114"/>
    </row>
    <row r="10" spans="1:41" s="1" customFormat="1" ht="31.5" customHeight="1" x14ac:dyDescent="0.25">
      <c r="A10" s="115" t="s">
        <v>30</v>
      </c>
      <c r="B10" s="116" t="s">
        <v>9</v>
      </c>
      <c r="C10" s="116" t="s">
        <v>31</v>
      </c>
      <c r="D10" s="116">
        <v>2020</v>
      </c>
      <c r="E10" s="116" t="s">
        <v>32</v>
      </c>
      <c r="F10" s="116" t="s">
        <v>33</v>
      </c>
      <c r="G10" s="117">
        <v>43997</v>
      </c>
      <c r="H10" s="117">
        <v>44726</v>
      </c>
      <c r="I10" s="118"/>
    </row>
    <row r="11" spans="1:41" s="2" customFormat="1" ht="30" customHeight="1" x14ac:dyDescent="0.25">
      <c r="A11" s="119" t="s">
        <v>74</v>
      </c>
      <c r="B11" s="112" t="s">
        <v>14</v>
      </c>
      <c r="C11" s="112" t="s">
        <v>73</v>
      </c>
      <c r="D11" s="112">
        <v>2020</v>
      </c>
      <c r="E11" s="112" t="s">
        <v>34</v>
      </c>
      <c r="F11" s="112" t="s">
        <v>35</v>
      </c>
      <c r="G11" s="113">
        <v>43980</v>
      </c>
      <c r="H11" s="113">
        <v>45726</v>
      </c>
      <c r="I11" s="120"/>
    </row>
    <row r="12" spans="1:41" s="2" customFormat="1" ht="45" x14ac:dyDescent="0.25">
      <c r="A12" s="121" t="s">
        <v>36</v>
      </c>
      <c r="B12" s="116" t="s">
        <v>37</v>
      </c>
      <c r="C12" s="116" t="s">
        <v>38</v>
      </c>
      <c r="D12" s="116">
        <v>2020</v>
      </c>
      <c r="E12" s="116" t="s">
        <v>39</v>
      </c>
      <c r="F12" s="116" t="s">
        <v>40</v>
      </c>
      <c r="G12" s="117">
        <v>43966</v>
      </c>
      <c r="H12" s="117">
        <v>45060</v>
      </c>
      <c r="I12" s="122"/>
    </row>
    <row r="13" spans="1:41" s="2" customFormat="1" ht="30" x14ac:dyDescent="0.25">
      <c r="A13" s="119" t="s">
        <v>41</v>
      </c>
      <c r="B13" s="112" t="s">
        <v>14</v>
      </c>
      <c r="C13" s="112" t="s">
        <v>15</v>
      </c>
      <c r="D13" s="112" t="s">
        <v>15</v>
      </c>
      <c r="E13" s="112" t="s">
        <v>42</v>
      </c>
      <c r="F13" s="112" t="s">
        <v>43</v>
      </c>
      <c r="G13" s="113">
        <v>43957</v>
      </c>
      <c r="H13" s="113">
        <v>45716</v>
      </c>
      <c r="I13" s="120"/>
    </row>
    <row r="14" spans="1:41" s="2" customFormat="1" ht="30" x14ac:dyDescent="0.25">
      <c r="A14" s="121" t="s">
        <v>44</v>
      </c>
      <c r="B14" s="116" t="s">
        <v>45</v>
      </c>
      <c r="C14" s="116" t="s">
        <v>46</v>
      </c>
      <c r="D14" s="116">
        <v>2020</v>
      </c>
      <c r="E14" s="116" t="s">
        <v>32</v>
      </c>
      <c r="F14" s="116" t="s">
        <v>47</v>
      </c>
      <c r="G14" s="117">
        <v>43952</v>
      </c>
      <c r="H14" s="117">
        <v>45412</v>
      </c>
      <c r="I14" s="122"/>
    </row>
    <row r="15" spans="1:41" s="2" customFormat="1" ht="31.5" customHeight="1" x14ac:dyDescent="0.25">
      <c r="A15" s="119" t="s">
        <v>48</v>
      </c>
      <c r="B15" s="112" t="s">
        <v>49</v>
      </c>
      <c r="C15" s="112" t="s">
        <v>50</v>
      </c>
      <c r="D15" s="112">
        <v>2020</v>
      </c>
      <c r="E15" s="112" t="s">
        <v>51</v>
      </c>
      <c r="F15" s="112" t="s">
        <v>52</v>
      </c>
      <c r="G15" s="113">
        <v>43952</v>
      </c>
      <c r="H15" s="113">
        <v>45046</v>
      </c>
      <c r="I15" s="120"/>
    </row>
    <row r="16" spans="1:41" s="2" customFormat="1" ht="47.25" customHeight="1" x14ac:dyDescent="0.25">
      <c r="A16" s="121" t="s">
        <v>53</v>
      </c>
      <c r="B16" s="116" t="s">
        <v>49</v>
      </c>
      <c r="C16" s="116" t="s">
        <v>54</v>
      </c>
      <c r="D16" s="116">
        <v>2020</v>
      </c>
      <c r="E16" s="116" t="s">
        <v>55</v>
      </c>
      <c r="F16" s="116" t="s">
        <v>56</v>
      </c>
      <c r="G16" s="117">
        <v>43952</v>
      </c>
      <c r="H16" s="117">
        <v>45046</v>
      </c>
      <c r="I16" s="122"/>
    </row>
    <row r="17" spans="1:9" s="2" customFormat="1" ht="32.25" customHeight="1" x14ac:dyDescent="0.25">
      <c r="A17" s="119" t="s">
        <v>44</v>
      </c>
      <c r="B17" s="112" t="s">
        <v>9</v>
      </c>
      <c r="C17" s="112" t="s">
        <v>46</v>
      </c>
      <c r="D17" s="112">
        <v>2020</v>
      </c>
      <c r="E17" s="112" t="s">
        <v>32</v>
      </c>
      <c r="F17" s="112" t="s">
        <v>47</v>
      </c>
      <c r="G17" s="113">
        <v>43952</v>
      </c>
      <c r="H17" s="113">
        <v>45412</v>
      </c>
      <c r="I17" s="120"/>
    </row>
    <row r="18" spans="1:9" s="2" customFormat="1" ht="30" x14ac:dyDescent="0.25">
      <c r="A18" s="121" t="s">
        <v>57</v>
      </c>
      <c r="B18" s="116" t="s">
        <v>14</v>
      </c>
      <c r="C18" s="116" t="s">
        <v>15</v>
      </c>
      <c r="D18" s="116" t="s">
        <v>15</v>
      </c>
      <c r="E18" s="116" t="s">
        <v>58</v>
      </c>
      <c r="F18" s="116" t="s">
        <v>59</v>
      </c>
      <c r="G18" s="117">
        <v>43951</v>
      </c>
      <c r="H18" s="117">
        <v>45565</v>
      </c>
      <c r="I18" s="122"/>
    </row>
    <row r="19" spans="1:9" s="2" customFormat="1" ht="45" customHeight="1" x14ac:dyDescent="0.25">
      <c r="A19" s="119" t="s">
        <v>60</v>
      </c>
      <c r="B19" s="112" t="s">
        <v>14</v>
      </c>
      <c r="C19" s="112" t="s">
        <v>15</v>
      </c>
      <c r="D19" s="112" t="s">
        <v>15</v>
      </c>
      <c r="E19" s="112" t="s">
        <v>61</v>
      </c>
      <c r="F19" s="112" t="s">
        <v>62</v>
      </c>
      <c r="G19" s="113">
        <v>43951</v>
      </c>
      <c r="H19" s="113">
        <v>45199</v>
      </c>
      <c r="I19" s="120"/>
    </row>
    <row r="20" spans="1:9" s="2" customFormat="1" ht="46.5" customHeight="1" x14ac:dyDescent="0.25">
      <c r="A20" s="121" t="s">
        <v>63</v>
      </c>
      <c r="B20" s="116" t="s">
        <v>9</v>
      </c>
      <c r="C20" s="116" t="s">
        <v>64</v>
      </c>
      <c r="D20" s="116">
        <v>2020</v>
      </c>
      <c r="E20" s="116" t="s">
        <v>65</v>
      </c>
      <c r="F20" s="116" t="s">
        <v>66</v>
      </c>
      <c r="G20" s="117">
        <v>43922</v>
      </c>
      <c r="H20" s="117">
        <v>45016</v>
      </c>
      <c r="I20" s="122"/>
    </row>
    <row r="21" spans="1:9" s="2" customFormat="1" ht="30" x14ac:dyDescent="0.25">
      <c r="A21" s="119" t="s">
        <v>67</v>
      </c>
      <c r="B21" s="112" t="s">
        <v>14</v>
      </c>
      <c r="C21" s="112" t="s">
        <v>15</v>
      </c>
      <c r="D21" s="112" t="s">
        <v>15</v>
      </c>
      <c r="E21" s="112" t="s">
        <v>68</v>
      </c>
      <c r="F21" s="112" t="s">
        <v>69</v>
      </c>
      <c r="G21" s="113">
        <v>43875</v>
      </c>
      <c r="H21" s="113">
        <v>45565</v>
      </c>
      <c r="I21" s="120"/>
    </row>
    <row r="22" spans="1:9" s="2" customFormat="1" ht="30" x14ac:dyDescent="0.25">
      <c r="A22" s="121" t="s">
        <v>70</v>
      </c>
      <c r="B22" s="116" t="s">
        <v>14</v>
      </c>
      <c r="C22" s="116" t="s">
        <v>15</v>
      </c>
      <c r="D22" s="116" t="s">
        <v>15</v>
      </c>
      <c r="E22" s="116" t="s">
        <v>71</v>
      </c>
      <c r="F22" s="116" t="s">
        <v>72</v>
      </c>
      <c r="G22" s="117">
        <v>43847</v>
      </c>
      <c r="H22" s="117">
        <v>45565</v>
      </c>
      <c r="I22" s="122"/>
    </row>
    <row r="23" spans="1:9" x14ac:dyDescent="0.25">
      <c r="A23" s="86" t="s">
        <v>75</v>
      </c>
      <c r="B23" s="83" t="s">
        <v>76</v>
      </c>
      <c r="C23" s="83">
        <v>2451</v>
      </c>
      <c r="D23" s="83">
        <v>2020</v>
      </c>
      <c r="E23" s="83" t="s">
        <v>91</v>
      </c>
      <c r="F23" s="83" t="s">
        <v>77</v>
      </c>
      <c r="G23" s="83">
        <v>2020</v>
      </c>
      <c r="H23" s="83"/>
      <c r="I23" s="85">
        <v>104800</v>
      </c>
    </row>
    <row r="24" spans="1:9" ht="16.5" customHeight="1" x14ac:dyDescent="0.25">
      <c r="A24" s="123" t="s">
        <v>79</v>
      </c>
      <c r="B24" s="116" t="s">
        <v>76</v>
      </c>
      <c r="C24" s="116">
        <v>2284</v>
      </c>
      <c r="D24" s="92">
        <v>2020</v>
      </c>
      <c r="E24" s="116" t="s">
        <v>92</v>
      </c>
      <c r="F24" s="116" t="s">
        <v>78</v>
      </c>
      <c r="G24" s="92">
        <v>2020</v>
      </c>
      <c r="H24" s="116"/>
      <c r="I24" s="94">
        <v>59400</v>
      </c>
    </row>
    <row r="25" spans="1:9" s="1" customFormat="1" x14ac:dyDescent="0.25">
      <c r="A25" s="86" t="s">
        <v>80</v>
      </c>
      <c r="B25" s="83" t="s">
        <v>76</v>
      </c>
      <c r="C25" s="83">
        <v>1685</v>
      </c>
      <c r="D25" s="83">
        <v>2020</v>
      </c>
      <c r="E25" s="83" t="s">
        <v>92</v>
      </c>
      <c r="F25" s="83" t="s">
        <v>81</v>
      </c>
      <c r="G25" s="83">
        <v>2020</v>
      </c>
      <c r="H25" s="83"/>
      <c r="I25" s="124">
        <v>39400</v>
      </c>
    </row>
    <row r="26" spans="1:9" s="1" customFormat="1" x14ac:dyDescent="0.25">
      <c r="A26" s="123" t="s">
        <v>82</v>
      </c>
      <c r="B26" s="116" t="s">
        <v>76</v>
      </c>
      <c r="C26" s="116">
        <v>2506</v>
      </c>
      <c r="D26" s="92">
        <v>2020</v>
      </c>
      <c r="E26" s="116" t="s">
        <v>84</v>
      </c>
      <c r="F26" s="116" t="s">
        <v>83</v>
      </c>
      <c r="G26" s="92">
        <v>2020</v>
      </c>
      <c r="H26" s="116"/>
      <c r="I26" s="125">
        <v>49400</v>
      </c>
    </row>
    <row r="27" spans="1:9" s="1" customFormat="1" x14ac:dyDescent="0.25">
      <c r="A27" s="86" t="s">
        <v>85</v>
      </c>
      <c r="B27" s="83" t="s">
        <v>76</v>
      </c>
      <c r="C27" s="83">
        <v>2507</v>
      </c>
      <c r="D27" s="83">
        <v>2020</v>
      </c>
      <c r="E27" s="83" t="s">
        <v>84</v>
      </c>
      <c r="F27" s="83" t="s">
        <v>83</v>
      </c>
      <c r="G27" s="83">
        <v>2020</v>
      </c>
      <c r="H27" s="83"/>
      <c r="I27" s="124">
        <v>55900</v>
      </c>
    </row>
    <row r="28" spans="1:9" s="1" customFormat="1" ht="16.5" customHeight="1" x14ac:dyDescent="0.25">
      <c r="A28" s="123" t="s">
        <v>86</v>
      </c>
      <c r="B28" s="116" t="s">
        <v>76</v>
      </c>
      <c r="C28" s="116">
        <v>2332</v>
      </c>
      <c r="D28" s="92">
        <v>2020</v>
      </c>
      <c r="E28" s="92" t="s">
        <v>92</v>
      </c>
      <c r="F28" s="92" t="s">
        <v>87</v>
      </c>
      <c r="G28" s="92">
        <v>2020</v>
      </c>
      <c r="H28" s="116"/>
      <c r="I28" s="125">
        <v>98100</v>
      </c>
    </row>
    <row r="29" spans="1:9" s="1" customFormat="1" ht="13.5" customHeight="1" x14ac:dyDescent="0.25">
      <c r="A29" s="86" t="s">
        <v>90</v>
      </c>
      <c r="B29" s="83" t="s">
        <v>76</v>
      </c>
      <c r="C29" s="83">
        <v>2275</v>
      </c>
      <c r="D29" s="83">
        <v>2020</v>
      </c>
      <c r="E29" s="83" t="s">
        <v>89</v>
      </c>
      <c r="F29" s="83" t="s">
        <v>88</v>
      </c>
      <c r="G29" s="83">
        <v>2020</v>
      </c>
      <c r="H29" s="83"/>
      <c r="I29" s="124">
        <v>38300</v>
      </c>
    </row>
    <row r="30" spans="1:9" s="1" customFormat="1" x14ac:dyDescent="0.25">
      <c r="A30" s="123" t="s">
        <v>93</v>
      </c>
      <c r="B30" s="116" t="s">
        <v>76</v>
      </c>
      <c r="C30" s="116">
        <v>2478</v>
      </c>
      <c r="D30" s="116">
        <v>2020</v>
      </c>
      <c r="E30" s="116" t="s">
        <v>92</v>
      </c>
      <c r="F30" s="116" t="s">
        <v>94</v>
      </c>
      <c r="G30" s="116">
        <v>2020</v>
      </c>
      <c r="H30" s="116"/>
      <c r="I30" s="125">
        <v>74900</v>
      </c>
    </row>
    <row r="31" spans="1:9" s="1" customFormat="1" ht="30" x14ac:dyDescent="0.25">
      <c r="A31" s="86" t="s">
        <v>95</v>
      </c>
      <c r="B31" s="83" t="s">
        <v>76</v>
      </c>
      <c r="C31" s="83">
        <v>2340</v>
      </c>
      <c r="D31" s="83">
        <v>2020</v>
      </c>
      <c r="E31" s="83" t="s">
        <v>97</v>
      </c>
      <c r="F31" s="83" t="s">
        <v>96</v>
      </c>
      <c r="G31" s="83">
        <v>2020</v>
      </c>
      <c r="H31" s="83"/>
      <c r="I31" s="124">
        <v>57600</v>
      </c>
    </row>
    <row r="32" spans="1:9" ht="30" x14ac:dyDescent="0.25">
      <c r="A32" s="123" t="s">
        <v>98</v>
      </c>
      <c r="B32" s="116" t="s">
        <v>76</v>
      </c>
      <c r="C32" s="116">
        <v>2312</v>
      </c>
      <c r="D32" s="116">
        <v>2020</v>
      </c>
      <c r="E32" s="116" t="s">
        <v>225</v>
      </c>
      <c r="F32" s="116" t="s">
        <v>99</v>
      </c>
      <c r="G32" s="116">
        <v>2020</v>
      </c>
      <c r="H32" s="116"/>
      <c r="I32" s="126">
        <v>55200</v>
      </c>
    </row>
    <row r="33" spans="1:10" ht="30" x14ac:dyDescent="0.25">
      <c r="A33" s="86" t="s">
        <v>100</v>
      </c>
      <c r="B33" s="83" t="s">
        <v>76</v>
      </c>
      <c r="C33" s="83">
        <v>2512</v>
      </c>
      <c r="D33" s="83">
        <v>2020</v>
      </c>
      <c r="E33" s="83" t="s">
        <v>225</v>
      </c>
      <c r="F33" s="83" t="s">
        <v>99</v>
      </c>
      <c r="G33" s="83">
        <v>2020</v>
      </c>
      <c r="H33" s="83"/>
      <c r="I33" s="85">
        <v>59800</v>
      </c>
    </row>
    <row r="34" spans="1:10" ht="30" x14ac:dyDescent="0.25">
      <c r="A34" s="123" t="s">
        <v>101</v>
      </c>
      <c r="B34" s="116" t="s">
        <v>76</v>
      </c>
      <c r="C34" s="116">
        <v>2360</v>
      </c>
      <c r="D34" s="116">
        <v>2020</v>
      </c>
      <c r="E34" s="116" t="s">
        <v>225</v>
      </c>
      <c r="F34" s="116" t="s">
        <v>102</v>
      </c>
      <c r="G34" s="116">
        <v>2020</v>
      </c>
      <c r="H34" s="116"/>
      <c r="I34" s="126">
        <v>69200</v>
      </c>
    </row>
    <row r="35" spans="1:10" ht="30" x14ac:dyDescent="0.25">
      <c r="A35" s="86" t="s">
        <v>103</v>
      </c>
      <c r="B35" s="83" t="s">
        <v>76</v>
      </c>
      <c r="C35" s="83">
        <v>2479</v>
      </c>
      <c r="D35" s="83">
        <v>2020</v>
      </c>
      <c r="E35" s="83" t="s">
        <v>225</v>
      </c>
      <c r="F35" s="83" t="s">
        <v>102</v>
      </c>
      <c r="G35" s="83">
        <v>2020</v>
      </c>
      <c r="H35" s="83"/>
      <c r="I35" s="85">
        <v>62500</v>
      </c>
    </row>
    <row r="36" spans="1:10" x14ac:dyDescent="0.25">
      <c r="A36" s="123" t="s">
        <v>104</v>
      </c>
      <c r="B36" s="116" t="s">
        <v>76</v>
      </c>
      <c r="C36" s="116">
        <v>2417</v>
      </c>
      <c r="D36" s="116">
        <v>2020</v>
      </c>
      <c r="E36" s="116" t="s">
        <v>106</v>
      </c>
      <c r="F36" s="116" t="s">
        <v>105</v>
      </c>
      <c r="G36" s="116">
        <v>2020</v>
      </c>
      <c r="H36" s="116"/>
      <c r="I36" s="126">
        <v>25000</v>
      </c>
    </row>
    <row r="37" spans="1:10" x14ac:dyDescent="0.25">
      <c r="A37" s="86" t="s">
        <v>107</v>
      </c>
      <c r="B37" s="83" t="s">
        <v>76</v>
      </c>
      <c r="C37" s="83">
        <v>2321</v>
      </c>
      <c r="D37" s="83">
        <v>2020</v>
      </c>
      <c r="E37" s="83" t="s">
        <v>92</v>
      </c>
      <c r="F37" s="83" t="s">
        <v>108</v>
      </c>
      <c r="G37" s="83">
        <v>2020</v>
      </c>
      <c r="H37" s="83"/>
      <c r="I37" s="85">
        <v>100000</v>
      </c>
    </row>
    <row r="38" spans="1:10" ht="30" x14ac:dyDescent="0.25">
      <c r="A38" s="123" t="s">
        <v>109</v>
      </c>
      <c r="B38" s="116" t="s">
        <v>76</v>
      </c>
      <c r="C38" s="116">
        <v>2348</v>
      </c>
      <c r="D38" s="116">
        <v>2020</v>
      </c>
      <c r="E38" s="116" t="s">
        <v>92</v>
      </c>
      <c r="F38" s="116" t="s">
        <v>110</v>
      </c>
      <c r="G38" s="116">
        <v>2020</v>
      </c>
      <c r="H38" s="116"/>
      <c r="I38" s="126">
        <v>49800</v>
      </c>
    </row>
    <row r="39" spans="1:10" ht="30" x14ac:dyDescent="0.25">
      <c r="A39" s="86" t="s">
        <v>111</v>
      </c>
      <c r="B39" s="83" t="s">
        <v>76</v>
      </c>
      <c r="C39" s="83">
        <v>2475</v>
      </c>
      <c r="D39" s="83">
        <v>2020</v>
      </c>
      <c r="E39" s="83" t="s">
        <v>92</v>
      </c>
      <c r="F39" s="83" t="s">
        <v>110</v>
      </c>
      <c r="G39" s="83">
        <v>2020</v>
      </c>
      <c r="H39" s="83"/>
      <c r="I39" s="85">
        <v>59900</v>
      </c>
    </row>
    <row r="40" spans="1:10" x14ac:dyDescent="0.25">
      <c r="A40" s="123" t="s">
        <v>112</v>
      </c>
      <c r="B40" s="116" t="s">
        <v>76</v>
      </c>
      <c r="C40" s="116">
        <v>2366</v>
      </c>
      <c r="D40" s="116">
        <v>2020</v>
      </c>
      <c r="E40" s="116" t="s">
        <v>91</v>
      </c>
      <c r="F40" s="116" t="s">
        <v>115</v>
      </c>
      <c r="G40" s="116">
        <v>2020</v>
      </c>
      <c r="H40" s="116"/>
      <c r="I40" s="126">
        <v>100000</v>
      </c>
    </row>
    <row r="41" spans="1:10" ht="30" x14ac:dyDescent="0.25">
      <c r="A41" s="86" t="s">
        <v>113</v>
      </c>
      <c r="B41" s="83" t="s">
        <v>76</v>
      </c>
      <c r="C41" s="83">
        <v>2346</v>
      </c>
      <c r="D41" s="83">
        <v>2020</v>
      </c>
      <c r="E41" s="83" t="s">
        <v>106</v>
      </c>
      <c r="F41" s="83" t="s">
        <v>114</v>
      </c>
      <c r="G41" s="83">
        <v>2020</v>
      </c>
      <c r="H41" s="83"/>
      <c r="I41" s="85">
        <v>35100</v>
      </c>
    </row>
    <row r="42" spans="1:10" ht="30" x14ac:dyDescent="0.25">
      <c r="A42" s="87" t="s">
        <v>116</v>
      </c>
      <c r="B42" s="92" t="s">
        <v>117</v>
      </c>
      <c r="C42" s="92"/>
      <c r="D42" s="92">
        <v>2020</v>
      </c>
      <c r="E42" s="92" t="s">
        <v>118</v>
      </c>
      <c r="F42" s="92" t="s">
        <v>119</v>
      </c>
      <c r="G42" s="92">
        <v>2020</v>
      </c>
      <c r="H42" s="92">
        <v>2021</v>
      </c>
      <c r="I42" s="99"/>
    </row>
    <row r="43" spans="1:10" ht="45" x14ac:dyDescent="0.25">
      <c r="A43" s="86" t="s">
        <v>122</v>
      </c>
      <c r="B43" s="83" t="s">
        <v>117</v>
      </c>
      <c r="C43" s="83"/>
      <c r="D43" s="83">
        <v>2020</v>
      </c>
      <c r="E43" s="83" t="s">
        <v>121</v>
      </c>
      <c r="F43" s="83" t="s">
        <v>120</v>
      </c>
      <c r="G43" s="83">
        <v>2020</v>
      </c>
      <c r="H43" s="83">
        <v>2021</v>
      </c>
      <c r="I43" s="97"/>
    </row>
    <row r="44" spans="1:10" ht="18.75" customHeight="1" x14ac:dyDescent="0.25">
      <c r="A44" s="87" t="s">
        <v>123</v>
      </c>
      <c r="B44" s="92" t="s">
        <v>117</v>
      </c>
      <c r="C44" s="92"/>
      <c r="D44" s="92">
        <v>2020</v>
      </c>
      <c r="E44" s="92" t="s">
        <v>128</v>
      </c>
      <c r="F44" s="92" t="s">
        <v>124</v>
      </c>
      <c r="G44" s="92">
        <v>2020</v>
      </c>
      <c r="H44" s="92">
        <v>2021</v>
      </c>
      <c r="I44" s="99"/>
      <c r="J44" s="7"/>
    </row>
    <row r="45" spans="1:10" ht="19.5" customHeight="1" x14ac:dyDescent="0.25">
      <c r="A45" s="86" t="s">
        <v>125</v>
      </c>
      <c r="B45" s="83" t="s">
        <v>117</v>
      </c>
      <c r="C45" s="83"/>
      <c r="D45" s="83">
        <v>2020</v>
      </c>
      <c r="E45" s="83" t="s">
        <v>128</v>
      </c>
      <c r="F45" s="83" t="s">
        <v>124</v>
      </c>
      <c r="G45" s="83">
        <v>2020</v>
      </c>
      <c r="H45" s="83">
        <v>2021</v>
      </c>
      <c r="I45" s="97"/>
      <c r="J45" s="7"/>
    </row>
    <row r="46" spans="1:10" ht="30" x14ac:dyDescent="0.25">
      <c r="A46" s="87" t="s">
        <v>126</v>
      </c>
      <c r="B46" s="92" t="s">
        <v>117</v>
      </c>
      <c r="C46" s="92"/>
      <c r="D46" s="92">
        <v>2020</v>
      </c>
      <c r="E46" s="92" t="s">
        <v>92</v>
      </c>
      <c r="F46" s="92" t="s">
        <v>127</v>
      </c>
      <c r="G46" s="92">
        <v>2020</v>
      </c>
      <c r="H46" s="92">
        <v>2021</v>
      </c>
      <c r="I46" s="100"/>
      <c r="J46" s="7"/>
    </row>
    <row r="47" spans="1:10" ht="30" x14ac:dyDescent="0.25">
      <c r="A47" s="86" t="s">
        <v>131</v>
      </c>
      <c r="B47" s="83" t="s">
        <v>117</v>
      </c>
      <c r="C47" s="83"/>
      <c r="D47" s="83">
        <v>2020</v>
      </c>
      <c r="E47" s="83" t="s">
        <v>129</v>
      </c>
      <c r="F47" s="83" t="s">
        <v>130</v>
      </c>
      <c r="G47" s="83">
        <v>2020</v>
      </c>
      <c r="H47" s="83">
        <v>2022</v>
      </c>
      <c r="I47" s="97"/>
      <c r="J47" s="7"/>
    </row>
    <row r="48" spans="1:10" ht="30" x14ac:dyDescent="0.25">
      <c r="A48" s="87" t="s">
        <v>132</v>
      </c>
      <c r="B48" s="92" t="s">
        <v>117</v>
      </c>
      <c r="C48" s="92"/>
      <c r="D48" s="92">
        <v>2020</v>
      </c>
      <c r="E48" s="92" t="s">
        <v>129</v>
      </c>
      <c r="F48" s="92" t="s">
        <v>133</v>
      </c>
      <c r="G48" s="92">
        <v>2020</v>
      </c>
      <c r="H48" s="92">
        <v>2023</v>
      </c>
      <c r="I48" s="99"/>
      <c r="J48" s="7"/>
    </row>
    <row r="49" spans="1:10" ht="30" x14ac:dyDescent="0.25">
      <c r="A49" s="86" t="s">
        <v>134</v>
      </c>
      <c r="B49" s="83" t="s">
        <v>117</v>
      </c>
      <c r="C49" s="83"/>
      <c r="D49" s="83">
        <v>2020</v>
      </c>
      <c r="E49" s="83" t="s">
        <v>129</v>
      </c>
      <c r="F49" s="83" t="s">
        <v>135</v>
      </c>
      <c r="G49" s="83">
        <v>2020</v>
      </c>
      <c r="H49" s="83">
        <v>2023</v>
      </c>
      <c r="I49" s="97"/>
      <c r="J49" s="7"/>
    </row>
    <row r="50" spans="1:10" ht="30" x14ac:dyDescent="0.25">
      <c r="A50" s="87" t="s">
        <v>136</v>
      </c>
      <c r="B50" s="92" t="s">
        <v>117</v>
      </c>
      <c r="C50" s="92"/>
      <c r="D50" s="92">
        <v>2020</v>
      </c>
      <c r="E50" s="92" t="s">
        <v>129</v>
      </c>
      <c r="F50" s="92" t="s">
        <v>137</v>
      </c>
      <c r="G50" s="92">
        <v>2020</v>
      </c>
      <c r="H50" s="92">
        <v>2023</v>
      </c>
      <c r="I50" s="99"/>
      <c r="J50" s="7"/>
    </row>
    <row r="51" spans="1:10" ht="31.5" customHeight="1" x14ac:dyDescent="0.25">
      <c r="A51" s="86" t="s">
        <v>138</v>
      </c>
      <c r="B51" s="83" t="s">
        <v>117</v>
      </c>
      <c r="C51" s="83"/>
      <c r="D51" s="83">
        <v>2020</v>
      </c>
      <c r="E51" s="83" t="s">
        <v>129</v>
      </c>
      <c r="F51" s="83" t="s">
        <v>139</v>
      </c>
      <c r="G51" s="83">
        <v>2020</v>
      </c>
      <c r="H51" s="83">
        <v>2023</v>
      </c>
      <c r="I51" s="97"/>
      <c r="J51" s="7"/>
    </row>
    <row r="52" spans="1:10" ht="31.5" customHeight="1" x14ac:dyDescent="0.25">
      <c r="A52" s="87" t="s">
        <v>140</v>
      </c>
      <c r="B52" s="92" t="s">
        <v>117</v>
      </c>
      <c r="C52" s="92"/>
      <c r="D52" s="92">
        <v>2020</v>
      </c>
      <c r="E52" s="92" t="s">
        <v>129</v>
      </c>
      <c r="F52" s="92" t="s">
        <v>139</v>
      </c>
      <c r="G52" s="92">
        <v>2020</v>
      </c>
      <c r="H52" s="92">
        <v>2023</v>
      </c>
      <c r="I52" s="99"/>
      <c r="J52" s="7"/>
    </row>
    <row r="53" spans="1:10" ht="30" x14ac:dyDescent="0.25">
      <c r="A53" s="86" t="s">
        <v>141</v>
      </c>
      <c r="B53" s="83" t="s">
        <v>117</v>
      </c>
      <c r="C53" s="83"/>
      <c r="D53" s="83">
        <v>2020</v>
      </c>
      <c r="E53" s="83" t="s">
        <v>129</v>
      </c>
      <c r="F53" s="83" t="s">
        <v>142</v>
      </c>
      <c r="G53" s="83">
        <v>2020</v>
      </c>
      <c r="H53" s="83">
        <v>2023</v>
      </c>
      <c r="I53" s="97"/>
      <c r="J53" s="7"/>
    </row>
    <row r="54" spans="1:10" ht="30" x14ac:dyDescent="0.25">
      <c r="A54" s="87" t="s">
        <v>143</v>
      </c>
      <c r="B54" s="92" t="s">
        <v>117</v>
      </c>
      <c r="C54" s="92"/>
      <c r="D54" s="92">
        <v>2020</v>
      </c>
      <c r="E54" s="92" t="s">
        <v>129</v>
      </c>
      <c r="F54" s="92" t="s">
        <v>145</v>
      </c>
      <c r="G54" s="92">
        <v>2020</v>
      </c>
      <c r="H54" s="92">
        <v>2023</v>
      </c>
      <c r="I54" s="99"/>
      <c r="J54" s="7"/>
    </row>
    <row r="55" spans="1:10" ht="32.25" customHeight="1" x14ac:dyDescent="0.25">
      <c r="A55" s="86" t="s">
        <v>146</v>
      </c>
      <c r="B55" s="83" t="s">
        <v>117</v>
      </c>
      <c r="C55" s="83"/>
      <c r="D55" s="83">
        <v>2020</v>
      </c>
      <c r="E55" s="83" t="s">
        <v>129</v>
      </c>
      <c r="F55" s="83" t="s">
        <v>144</v>
      </c>
      <c r="G55" s="83">
        <v>2020</v>
      </c>
      <c r="H55" s="83">
        <v>2023</v>
      </c>
      <c r="I55" s="97"/>
      <c r="J55" s="7"/>
    </row>
    <row r="56" spans="1:10" ht="30" x14ac:dyDescent="0.25">
      <c r="A56" s="87" t="s">
        <v>147</v>
      </c>
      <c r="B56" s="92" t="s">
        <v>117</v>
      </c>
      <c r="C56" s="92"/>
      <c r="D56" s="92">
        <v>2020</v>
      </c>
      <c r="E56" s="92" t="s">
        <v>129</v>
      </c>
      <c r="F56" s="92" t="s">
        <v>148</v>
      </c>
      <c r="G56" s="92">
        <v>2020</v>
      </c>
      <c r="H56" s="92">
        <v>2023</v>
      </c>
      <c r="I56" s="99"/>
      <c r="J56" s="7"/>
    </row>
    <row r="57" spans="1:10" ht="48" customHeight="1" x14ac:dyDescent="0.25">
      <c r="A57" s="86" t="s">
        <v>152</v>
      </c>
      <c r="B57" s="83" t="s">
        <v>151</v>
      </c>
      <c r="C57" s="83"/>
      <c r="D57" s="83">
        <v>2020</v>
      </c>
      <c r="E57" s="83" t="s">
        <v>129</v>
      </c>
      <c r="F57" s="83" t="s">
        <v>150</v>
      </c>
      <c r="G57" s="83">
        <v>2020</v>
      </c>
      <c r="H57" s="83">
        <v>2023</v>
      </c>
      <c r="I57" s="97"/>
      <c r="J57" s="7"/>
    </row>
    <row r="58" spans="1:10" ht="60" x14ac:dyDescent="0.25">
      <c r="A58" s="87" t="s">
        <v>153</v>
      </c>
      <c r="B58" s="92" t="s">
        <v>151</v>
      </c>
      <c r="C58" s="92"/>
      <c r="D58" s="92">
        <v>2020</v>
      </c>
      <c r="E58" s="92" t="s">
        <v>129</v>
      </c>
      <c r="F58" s="92" t="s">
        <v>163</v>
      </c>
      <c r="G58" s="92">
        <v>2020</v>
      </c>
      <c r="H58" s="92">
        <v>2022</v>
      </c>
      <c r="I58" s="99"/>
    </row>
    <row r="59" spans="1:10" ht="45" x14ac:dyDescent="0.25">
      <c r="A59" s="86" t="s">
        <v>495</v>
      </c>
      <c r="B59" s="83" t="s">
        <v>151</v>
      </c>
      <c r="C59" s="83"/>
      <c r="D59" s="83">
        <v>2020</v>
      </c>
      <c r="E59" s="83" t="s">
        <v>249</v>
      </c>
      <c r="F59" s="83" t="s">
        <v>154</v>
      </c>
      <c r="G59" s="83">
        <v>2020</v>
      </c>
      <c r="H59" s="83">
        <v>2022</v>
      </c>
      <c r="I59" s="97"/>
    </row>
    <row r="60" spans="1:10" ht="30" x14ac:dyDescent="0.25">
      <c r="A60" s="87" t="s">
        <v>496</v>
      </c>
      <c r="B60" s="92" t="s">
        <v>151</v>
      </c>
      <c r="C60" s="92"/>
      <c r="D60" s="92">
        <v>2020</v>
      </c>
      <c r="E60" s="92" t="s">
        <v>97</v>
      </c>
      <c r="F60" s="92" t="s">
        <v>155</v>
      </c>
      <c r="G60" s="92">
        <v>2020</v>
      </c>
      <c r="H60" s="92">
        <v>2022</v>
      </c>
      <c r="I60" s="99"/>
    </row>
    <row r="61" spans="1:10" ht="16.5" customHeight="1" x14ac:dyDescent="0.25">
      <c r="A61" s="86" t="s">
        <v>497</v>
      </c>
      <c r="B61" s="83" t="s">
        <v>151</v>
      </c>
      <c r="C61" s="83"/>
      <c r="D61" s="83">
        <v>2020</v>
      </c>
      <c r="E61" s="83" t="s">
        <v>97</v>
      </c>
      <c r="F61" s="83" t="s">
        <v>156</v>
      </c>
      <c r="G61" s="83">
        <v>2020</v>
      </c>
      <c r="H61" s="83">
        <v>2023</v>
      </c>
      <c r="I61" s="97"/>
    </row>
    <row r="62" spans="1:10" s="90" customFormat="1" ht="36" customHeight="1" x14ac:dyDescent="0.25">
      <c r="A62" s="92" t="s">
        <v>498</v>
      </c>
      <c r="B62" s="92" t="s">
        <v>151</v>
      </c>
      <c r="C62" s="92"/>
      <c r="D62" s="92">
        <v>2020</v>
      </c>
      <c r="E62" s="92" t="s">
        <v>97</v>
      </c>
      <c r="F62" s="92" t="s">
        <v>156</v>
      </c>
      <c r="G62" s="92">
        <v>2020</v>
      </c>
      <c r="H62" s="92">
        <v>2021</v>
      </c>
      <c r="I62" s="100"/>
    </row>
    <row r="63" spans="1:10" s="90" customFormat="1" ht="18.75" customHeight="1" x14ac:dyDescent="0.25">
      <c r="A63" s="83" t="s">
        <v>432</v>
      </c>
      <c r="B63" s="83" t="s">
        <v>151</v>
      </c>
      <c r="C63" s="83"/>
      <c r="D63" s="83">
        <v>2020</v>
      </c>
      <c r="E63" s="83" t="s">
        <v>129</v>
      </c>
      <c r="F63" s="83" t="s">
        <v>157</v>
      </c>
      <c r="G63" s="83">
        <v>2020</v>
      </c>
      <c r="H63" s="83">
        <v>2022</v>
      </c>
      <c r="I63" s="98"/>
    </row>
    <row r="64" spans="1:10" ht="30.75" customHeight="1" x14ac:dyDescent="0.25">
      <c r="A64" s="87" t="s">
        <v>499</v>
      </c>
      <c r="B64" s="92" t="s">
        <v>151</v>
      </c>
      <c r="C64" s="92"/>
      <c r="D64" s="92">
        <v>2020</v>
      </c>
      <c r="E64" s="92" t="s">
        <v>97</v>
      </c>
      <c r="F64" s="92" t="s">
        <v>158</v>
      </c>
      <c r="G64" s="92">
        <v>2020</v>
      </c>
      <c r="H64" s="92">
        <v>2023</v>
      </c>
      <c r="I64" s="99"/>
    </row>
    <row r="65" spans="1:10" ht="45" x14ac:dyDescent="0.25">
      <c r="A65" s="86" t="s">
        <v>500</v>
      </c>
      <c r="B65" s="83" t="s">
        <v>151</v>
      </c>
      <c r="C65" s="83"/>
      <c r="D65" s="83">
        <v>2019</v>
      </c>
      <c r="E65" s="83" t="s">
        <v>225</v>
      </c>
      <c r="F65" s="83" t="s">
        <v>159</v>
      </c>
      <c r="G65" s="83">
        <v>2019</v>
      </c>
      <c r="H65" s="83">
        <v>2022</v>
      </c>
      <c r="I65" s="97"/>
    </row>
    <row r="66" spans="1:10" ht="30" x14ac:dyDescent="0.25">
      <c r="A66" s="87" t="s">
        <v>501</v>
      </c>
      <c r="B66" s="92" t="s">
        <v>151</v>
      </c>
      <c r="C66" s="92"/>
      <c r="D66" s="92">
        <v>2019</v>
      </c>
      <c r="E66" s="92" t="s">
        <v>129</v>
      </c>
      <c r="F66" s="92" t="s">
        <v>137</v>
      </c>
      <c r="G66" s="92">
        <v>2019</v>
      </c>
      <c r="H66" s="92">
        <v>2022</v>
      </c>
      <c r="I66" s="99"/>
    </row>
    <row r="67" spans="1:10" ht="32.25" customHeight="1" x14ac:dyDescent="0.25">
      <c r="A67" s="86" t="s">
        <v>502</v>
      </c>
      <c r="B67" s="83" t="s">
        <v>151</v>
      </c>
      <c r="C67" s="83"/>
      <c r="D67" s="83">
        <v>2018</v>
      </c>
      <c r="E67" s="83" t="s">
        <v>225</v>
      </c>
      <c r="F67" s="83" t="s">
        <v>160</v>
      </c>
      <c r="G67" s="83">
        <v>2018</v>
      </c>
      <c r="H67" s="83">
        <v>2021</v>
      </c>
      <c r="I67" s="97"/>
    </row>
    <row r="68" spans="1:10" ht="45" x14ac:dyDescent="0.25">
      <c r="A68" s="87" t="s">
        <v>503</v>
      </c>
      <c r="B68" s="92" t="s">
        <v>151</v>
      </c>
      <c r="C68" s="92"/>
      <c r="D68" s="92">
        <v>2019</v>
      </c>
      <c r="E68" s="92" t="s">
        <v>225</v>
      </c>
      <c r="F68" s="92" t="s">
        <v>161</v>
      </c>
      <c r="G68" s="92">
        <v>2019</v>
      </c>
      <c r="H68" s="92">
        <v>2021</v>
      </c>
      <c r="I68" s="99"/>
    </row>
    <row r="69" spans="1:10" ht="30" x14ac:dyDescent="0.25">
      <c r="A69" s="86" t="s">
        <v>504</v>
      </c>
      <c r="B69" s="83" t="s">
        <v>151</v>
      </c>
      <c r="C69" s="83"/>
      <c r="D69" s="83">
        <v>2019</v>
      </c>
      <c r="E69" s="83" t="s">
        <v>225</v>
      </c>
      <c r="F69" s="83" t="s">
        <v>102</v>
      </c>
      <c r="G69" s="83">
        <v>2019</v>
      </c>
      <c r="H69" s="83">
        <v>2022</v>
      </c>
      <c r="I69" s="97"/>
    </row>
    <row r="70" spans="1:10" ht="30" x14ac:dyDescent="0.25">
      <c r="A70" s="87" t="s">
        <v>505</v>
      </c>
      <c r="B70" s="92" t="s">
        <v>151</v>
      </c>
      <c r="C70" s="92"/>
      <c r="D70" s="92">
        <v>2019</v>
      </c>
      <c r="E70" s="92" t="s">
        <v>225</v>
      </c>
      <c r="F70" s="92" t="s">
        <v>162</v>
      </c>
      <c r="G70" s="92">
        <v>2019</v>
      </c>
      <c r="H70" s="92">
        <v>2021</v>
      </c>
      <c r="I70" s="99"/>
    </row>
    <row r="71" spans="1:10" s="7" customFormat="1" ht="30" x14ac:dyDescent="0.25">
      <c r="A71" s="86" t="s">
        <v>183</v>
      </c>
      <c r="B71" s="83" t="s">
        <v>182</v>
      </c>
      <c r="C71" s="83">
        <v>1938550</v>
      </c>
      <c r="D71" s="83">
        <v>2020</v>
      </c>
      <c r="E71" s="83" t="s">
        <v>177</v>
      </c>
      <c r="F71" s="83" t="s">
        <v>168</v>
      </c>
      <c r="G71" s="84">
        <v>43905</v>
      </c>
      <c r="H71" s="84">
        <v>44255</v>
      </c>
      <c r="I71" s="85">
        <v>224665</v>
      </c>
    </row>
    <row r="72" spans="1:10" s="7" customFormat="1" ht="30" x14ac:dyDescent="0.25">
      <c r="A72" s="87" t="s">
        <v>184</v>
      </c>
      <c r="B72" s="92" t="s">
        <v>182</v>
      </c>
      <c r="C72" s="92">
        <v>1938235</v>
      </c>
      <c r="D72" s="92">
        <v>2019</v>
      </c>
      <c r="E72" s="92" t="s">
        <v>176</v>
      </c>
      <c r="F72" s="92" t="s">
        <v>169</v>
      </c>
      <c r="G72" s="96">
        <v>43831</v>
      </c>
      <c r="H72" s="96">
        <v>44196</v>
      </c>
      <c r="I72" s="94">
        <v>225000</v>
      </c>
    </row>
    <row r="73" spans="1:10" s="7" customFormat="1" x14ac:dyDescent="0.25">
      <c r="A73" s="86" t="s">
        <v>171</v>
      </c>
      <c r="B73" s="83" t="s">
        <v>181</v>
      </c>
      <c r="C73" s="83"/>
      <c r="D73" s="83"/>
      <c r="E73" s="83" t="s">
        <v>170</v>
      </c>
      <c r="F73" s="83" t="s">
        <v>179</v>
      </c>
      <c r="G73" s="83">
        <v>2020</v>
      </c>
      <c r="H73" s="83"/>
      <c r="I73" s="85">
        <v>35982</v>
      </c>
    </row>
    <row r="74" spans="1:10" s="7" customFormat="1" ht="45" x14ac:dyDescent="0.25">
      <c r="A74" s="87" t="s">
        <v>172</v>
      </c>
      <c r="B74" s="92" t="s">
        <v>181</v>
      </c>
      <c r="C74" s="92"/>
      <c r="D74" s="92"/>
      <c r="E74" s="92" t="s">
        <v>170</v>
      </c>
      <c r="F74" s="92" t="s">
        <v>206</v>
      </c>
      <c r="G74" s="92">
        <v>2020</v>
      </c>
      <c r="H74" s="92"/>
      <c r="I74" s="94">
        <v>30000</v>
      </c>
    </row>
    <row r="75" spans="1:10" s="18" customFormat="1" ht="45.75" customHeight="1" x14ac:dyDescent="0.25">
      <c r="A75" s="86" t="s">
        <v>198</v>
      </c>
      <c r="B75" s="83" t="s">
        <v>181</v>
      </c>
      <c r="C75" s="83"/>
      <c r="D75" s="83">
        <v>2020</v>
      </c>
      <c r="E75" s="83" t="s">
        <v>173</v>
      </c>
      <c r="F75" s="83" t="s">
        <v>178</v>
      </c>
      <c r="G75" s="83">
        <v>2020</v>
      </c>
      <c r="H75" s="83">
        <v>2022</v>
      </c>
      <c r="I75" s="124">
        <v>33597</v>
      </c>
    </row>
    <row r="76" spans="1:10" s="7" customFormat="1" ht="30" x14ac:dyDescent="0.25">
      <c r="A76" s="87" t="s">
        <v>174</v>
      </c>
      <c r="B76" s="92" t="s">
        <v>181</v>
      </c>
      <c r="C76" s="92"/>
      <c r="D76" s="92"/>
      <c r="E76" s="92" t="s">
        <v>175</v>
      </c>
      <c r="F76" s="92" t="s">
        <v>180</v>
      </c>
      <c r="G76" s="92">
        <v>2020</v>
      </c>
      <c r="H76" s="92"/>
      <c r="I76" s="94">
        <v>3100</v>
      </c>
    </row>
    <row r="77" spans="1:10" s="6" customFormat="1" ht="30" x14ac:dyDescent="0.25">
      <c r="A77" s="86" t="s">
        <v>185</v>
      </c>
      <c r="B77" s="83" t="s">
        <v>188</v>
      </c>
      <c r="C77" s="83" t="s">
        <v>186</v>
      </c>
      <c r="D77" s="83"/>
      <c r="E77" s="83" t="s">
        <v>225</v>
      </c>
      <c r="F77" s="83" t="s">
        <v>187</v>
      </c>
      <c r="G77" s="83">
        <v>2020</v>
      </c>
      <c r="H77" s="83"/>
      <c r="I77" s="85">
        <v>56338</v>
      </c>
      <c r="J77" s="101"/>
    </row>
    <row r="78" spans="1:10" s="6" customFormat="1" x14ac:dyDescent="0.25">
      <c r="A78" s="87" t="s">
        <v>189</v>
      </c>
      <c r="B78" s="92" t="s">
        <v>188</v>
      </c>
      <c r="C78" s="92" t="s">
        <v>191</v>
      </c>
      <c r="D78" s="92"/>
      <c r="E78" s="92" t="s">
        <v>97</v>
      </c>
      <c r="F78" s="92" t="s">
        <v>190</v>
      </c>
      <c r="G78" s="92">
        <v>2020</v>
      </c>
      <c r="H78" s="92"/>
      <c r="I78" s="94">
        <v>58052</v>
      </c>
      <c r="J78" s="101"/>
    </row>
    <row r="79" spans="1:10" s="6" customFormat="1" ht="30" x14ac:dyDescent="0.25">
      <c r="A79" s="86" t="s">
        <v>192</v>
      </c>
      <c r="B79" s="83" t="s">
        <v>188</v>
      </c>
      <c r="C79" s="83" t="s">
        <v>193</v>
      </c>
      <c r="D79" s="83"/>
      <c r="E79" s="83" t="s">
        <v>225</v>
      </c>
      <c r="F79" s="83" t="s">
        <v>159</v>
      </c>
      <c r="G79" s="83">
        <v>2020</v>
      </c>
      <c r="H79" s="83"/>
      <c r="I79" s="85">
        <v>48558</v>
      </c>
      <c r="J79" s="101"/>
    </row>
    <row r="80" spans="1:10" s="6" customFormat="1" ht="30" x14ac:dyDescent="0.25">
      <c r="A80" s="87" t="s">
        <v>506</v>
      </c>
      <c r="B80" s="92" t="s">
        <v>188</v>
      </c>
      <c r="C80" s="92" t="s">
        <v>194</v>
      </c>
      <c r="D80" s="92"/>
      <c r="E80" s="92" t="s">
        <v>225</v>
      </c>
      <c r="F80" s="92" t="s">
        <v>195</v>
      </c>
      <c r="G80" s="92">
        <v>2020</v>
      </c>
      <c r="H80" s="92"/>
      <c r="I80" s="94">
        <v>20619</v>
      </c>
      <c r="J80" s="101"/>
    </row>
    <row r="81" spans="1:10" s="6" customFormat="1" ht="30" x14ac:dyDescent="0.25">
      <c r="A81" s="86" t="s">
        <v>507</v>
      </c>
      <c r="B81" s="83" t="s">
        <v>188</v>
      </c>
      <c r="C81" s="83" t="s">
        <v>197</v>
      </c>
      <c r="D81" s="83"/>
      <c r="E81" s="83" t="s">
        <v>225</v>
      </c>
      <c r="F81" s="127" t="s">
        <v>196</v>
      </c>
      <c r="G81" s="83">
        <v>2020</v>
      </c>
      <c r="H81" s="83"/>
      <c r="I81" s="85">
        <v>53453</v>
      </c>
      <c r="J81" s="101"/>
    </row>
    <row r="82" spans="1:10" s="6" customFormat="1" ht="30" x14ac:dyDescent="0.25">
      <c r="A82" s="87" t="s">
        <v>508</v>
      </c>
      <c r="B82" s="92" t="s">
        <v>188</v>
      </c>
      <c r="C82" s="92" t="s">
        <v>199</v>
      </c>
      <c r="D82" s="92"/>
      <c r="E82" s="92" t="s">
        <v>225</v>
      </c>
      <c r="F82" s="92" t="s">
        <v>160</v>
      </c>
      <c r="G82" s="92">
        <v>2020</v>
      </c>
      <c r="H82" s="92"/>
      <c r="I82" s="94">
        <v>36498</v>
      </c>
      <c r="J82" s="101"/>
    </row>
    <row r="83" spans="1:10" s="6" customFormat="1" x14ac:dyDescent="0.25">
      <c r="A83" s="86" t="s">
        <v>200</v>
      </c>
      <c r="B83" s="83" t="s">
        <v>188</v>
      </c>
      <c r="C83" s="83" t="s">
        <v>201</v>
      </c>
      <c r="D83" s="83"/>
      <c r="E83" s="83" t="s">
        <v>205</v>
      </c>
      <c r="F83" s="83" t="s">
        <v>202</v>
      </c>
      <c r="G83" s="83">
        <v>2020</v>
      </c>
      <c r="H83" s="83"/>
      <c r="I83" s="85">
        <v>35238</v>
      </c>
      <c r="J83" s="101"/>
    </row>
    <row r="84" spans="1:10" s="6" customFormat="1" ht="30" x14ac:dyDescent="0.25">
      <c r="A84" s="87" t="s">
        <v>203</v>
      </c>
      <c r="B84" s="92" t="s">
        <v>188</v>
      </c>
      <c r="C84" s="92" t="s">
        <v>204</v>
      </c>
      <c r="D84" s="92"/>
      <c r="E84" s="92" t="s">
        <v>225</v>
      </c>
      <c r="F84" s="92" t="s">
        <v>196</v>
      </c>
      <c r="G84" s="92">
        <v>2020</v>
      </c>
      <c r="H84" s="92"/>
      <c r="I84" s="94">
        <v>34811</v>
      </c>
      <c r="J84" s="101"/>
    </row>
    <row r="85" spans="1:10" s="27" customFormat="1" x14ac:dyDescent="0.25">
      <c r="A85" s="128" t="s">
        <v>216</v>
      </c>
      <c r="B85" s="83" t="s">
        <v>214</v>
      </c>
      <c r="C85" s="83"/>
      <c r="D85" s="83"/>
      <c r="E85" s="83" t="s">
        <v>217</v>
      </c>
      <c r="F85" s="83" t="s">
        <v>218</v>
      </c>
      <c r="G85" s="83">
        <v>2020</v>
      </c>
      <c r="H85" s="83"/>
      <c r="I85" s="85"/>
    </row>
    <row r="86" spans="1:10" s="6" customFormat="1" ht="45" x14ac:dyDescent="0.25">
      <c r="A86" s="129" t="s">
        <v>509</v>
      </c>
      <c r="B86" s="92" t="s">
        <v>219</v>
      </c>
      <c r="C86" s="92"/>
      <c r="D86" s="92"/>
      <c r="E86" s="92" t="s">
        <v>220</v>
      </c>
      <c r="F86" s="92" t="s">
        <v>231</v>
      </c>
      <c r="G86" s="92">
        <v>2020</v>
      </c>
      <c r="H86" s="92">
        <v>2023</v>
      </c>
      <c r="I86" s="94">
        <v>558816</v>
      </c>
      <c r="J86" s="101"/>
    </row>
    <row r="87" spans="1:10" s="27" customFormat="1" ht="45" x14ac:dyDescent="0.25">
      <c r="A87" s="130" t="s">
        <v>510</v>
      </c>
      <c r="B87" s="83" t="s">
        <v>219</v>
      </c>
      <c r="C87" s="83"/>
      <c r="D87" s="83"/>
      <c r="E87" s="83" t="s">
        <v>97</v>
      </c>
      <c r="F87" s="83" t="s">
        <v>232</v>
      </c>
      <c r="G87" s="83">
        <v>2020</v>
      </c>
      <c r="H87" s="83">
        <v>2021</v>
      </c>
      <c r="I87" s="85">
        <v>122615</v>
      </c>
    </row>
    <row r="88" spans="1:10" s="27" customFormat="1" ht="30" x14ac:dyDescent="0.25">
      <c r="A88" s="131" t="s">
        <v>511</v>
      </c>
      <c r="B88" s="92" t="s">
        <v>219</v>
      </c>
      <c r="C88" s="92"/>
      <c r="D88" s="92"/>
      <c r="E88" s="92" t="s">
        <v>97</v>
      </c>
      <c r="F88" s="92" t="s">
        <v>221</v>
      </c>
      <c r="G88" s="92">
        <v>2020</v>
      </c>
      <c r="H88" s="92">
        <v>2021</v>
      </c>
      <c r="I88" s="94">
        <v>48502</v>
      </c>
    </row>
    <row r="89" spans="1:10" s="27" customFormat="1" ht="30" x14ac:dyDescent="0.25">
      <c r="A89" s="130" t="s">
        <v>512</v>
      </c>
      <c r="B89" s="83" t="s">
        <v>219</v>
      </c>
      <c r="C89" s="83"/>
      <c r="D89" s="83"/>
      <c r="E89" s="83" t="s">
        <v>217</v>
      </c>
      <c r="F89" s="83" t="s">
        <v>222</v>
      </c>
      <c r="G89" s="83">
        <v>2020</v>
      </c>
      <c r="H89" s="83">
        <v>2021</v>
      </c>
      <c r="I89" s="85">
        <v>296292</v>
      </c>
    </row>
    <row r="90" spans="1:10" s="27" customFormat="1" ht="45" x14ac:dyDescent="0.25">
      <c r="A90" s="93" t="s">
        <v>513</v>
      </c>
      <c r="B90" s="92" t="s">
        <v>219</v>
      </c>
      <c r="C90" s="92"/>
      <c r="D90" s="92"/>
      <c r="E90" s="92" t="s">
        <v>92</v>
      </c>
      <c r="F90" s="92" t="s">
        <v>223</v>
      </c>
      <c r="G90" s="92">
        <v>2020</v>
      </c>
      <c r="H90" s="92">
        <v>2023</v>
      </c>
      <c r="I90" s="94">
        <v>114653</v>
      </c>
    </row>
    <row r="91" spans="1:10" s="27" customFormat="1" ht="45" x14ac:dyDescent="0.25">
      <c r="A91" s="88" t="s">
        <v>514</v>
      </c>
      <c r="B91" s="83" t="s">
        <v>219</v>
      </c>
      <c r="C91" s="83"/>
      <c r="D91" s="83"/>
      <c r="E91" s="83" t="s">
        <v>92</v>
      </c>
      <c r="F91" s="83" t="s">
        <v>224</v>
      </c>
      <c r="G91" s="83">
        <v>2020</v>
      </c>
      <c r="H91" s="83">
        <v>2022</v>
      </c>
      <c r="I91" s="85">
        <v>436700</v>
      </c>
    </row>
    <row r="92" spans="1:10" s="27" customFormat="1" ht="30" x14ac:dyDescent="0.25">
      <c r="A92" s="93" t="s">
        <v>515</v>
      </c>
      <c r="B92" s="92" t="s">
        <v>219</v>
      </c>
      <c r="C92" s="92"/>
      <c r="D92" s="92"/>
      <c r="E92" s="92" t="s">
        <v>92</v>
      </c>
      <c r="F92" s="92" t="s">
        <v>20</v>
      </c>
      <c r="G92" s="92">
        <v>2020</v>
      </c>
      <c r="H92" s="92">
        <v>2022</v>
      </c>
      <c r="I92" s="94">
        <v>91866</v>
      </c>
    </row>
    <row r="93" spans="1:10" s="27" customFormat="1" ht="63.2" customHeight="1" x14ac:dyDescent="0.25">
      <c r="A93" s="83" t="s">
        <v>494</v>
      </c>
      <c r="B93" s="83" t="s">
        <v>219</v>
      </c>
      <c r="C93" s="83"/>
      <c r="D93" s="83"/>
      <c r="E93" s="83" t="s">
        <v>91</v>
      </c>
      <c r="F93" s="83" t="s">
        <v>226</v>
      </c>
      <c r="G93" s="83">
        <v>2020</v>
      </c>
      <c r="H93" s="83">
        <v>2021</v>
      </c>
      <c r="I93" s="85">
        <v>170338</v>
      </c>
    </row>
    <row r="94" spans="1:10" s="7" customFormat="1" ht="45" x14ac:dyDescent="0.25">
      <c r="A94" s="87" t="s">
        <v>493</v>
      </c>
      <c r="B94" s="92" t="s">
        <v>219</v>
      </c>
      <c r="C94" s="92"/>
      <c r="D94" s="92"/>
      <c r="E94" s="92" t="s">
        <v>225</v>
      </c>
      <c r="F94" s="92" t="s">
        <v>227</v>
      </c>
      <c r="G94" s="92">
        <v>2020</v>
      </c>
      <c r="H94" s="92">
        <v>2021</v>
      </c>
      <c r="I94" s="94">
        <v>46970</v>
      </c>
    </row>
    <row r="95" spans="1:10" s="7" customFormat="1" ht="17.25" customHeight="1" x14ac:dyDescent="0.25">
      <c r="A95" s="86" t="s">
        <v>492</v>
      </c>
      <c r="B95" s="83" t="s">
        <v>219</v>
      </c>
      <c r="C95" s="83"/>
      <c r="D95" s="83"/>
      <c r="E95" s="83" t="s">
        <v>217</v>
      </c>
      <c r="F95" s="83" t="s">
        <v>222</v>
      </c>
      <c r="G95" s="83">
        <v>2020</v>
      </c>
      <c r="H95" s="83">
        <v>2021</v>
      </c>
      <c r="I95" s="85">
        <v>225388</v>
      </c>
    </row>
    <row r="96" spans="1:10" s="7" customFormat="1" ht="30" x14ac:dyDescent="0.25">
      <c r="A96" s="87" t="s">
        <v>491</v>
      </c>
      <c r="B96" s="92" t="s">
        <v>219</v>
      </c>
      <c r="C96" s="92"/>
      <c r="D96" s="92"/>
      <c r="E96" s="92" t="s">
        <v>228</v>
      </c>
      <c r="F96" s="92" t="s">
        <v>229</v>
      </c>
      <c r="G96" s="92">
        <v>2020</v>
      </c>
      <c r="H96" s="92">
        <v>2021</v>
      </c>
      <c r="I96" s="94">
        <v>131033</v>
      </c>
    </row>
    <row r="97" spans="1:10" s="7" customFormat="1" ht="30" x14ac:dyDescent="0.25">
      <c r="A97" s="86" t="s">
        <v>490</v>
      </c>
      <c r="B97" s="83" t="s">
        <v>219</v>
      </c>
      <c r="C97" s="83"/>
      <c r="D97" s="83"/>
      <c r="E97" s="83" t="s">
        <v>92</v>
      </c>
      <c r="F97" s="83" t="s">
        <v>230</v>
      </c>
      <c r="G97" s="83">
        <v>2020</v>
      </c>
      <c r="H97" s="83">
        <v>2021</v>
      </c>
      <c r="I97" s="85">
        <v>166714</v>
      </c>
    </row>
    <row r="98" spans="1:10" s="7" customFormat="1" ht="30" x14ac:dyDescent="0.25">
      <c r="A98" s="132" t="s">
        <v>236</v>
      </c>
      <c r="B98" s="92" t="s">
        <v>261</v>
      </c>
      <c r="C98" s="92" t="s">
        <v>234</v>
      </c>
      <c r="D98" s="92"/>
      <c r="E98" s="92" t="s">
        <v>241</v>
      </c>
      <c r="F98" s="92" t="s">
        <v>235</v>
      </c>
      <c r="G98" s="92">
        <v>2020</v>
      </c>
      <c r="H98" s="96">
        <v>44926</v>
      </c>
      <c r="I98" s="94">
        <v>13698</v>
      </c>
    </row>
    <row r="99" spans="1:10" s="7" customFormat="1" ht="30" x14ac:dyDescent="0.25">
      <c r="A99" s="128" t="s">
        <v>239</v>
      </c>
      <c r="B99" s="83" t="s">
        <v>261</v>
      </c>
      <c r="C99" s="83" t="s">
        <v>237</v>
      </c>
      <c r="D99" s="83"/>
      <c r="E99" s="83" t="s">
        <v>242</v>
      </c>
      <c r="F99" s="83" t="s">
        <v>238</v>
      </c>
      <c r="G99" s="83">
        <v>2020</v>
      </c>
      <c r="H99" s="84">
        <v>44895</v>
      </c>
      <c r="I99" s="85">
        <v>14813</v>
      </c>
    </row>
    <row r="100" spans="1:10" s="7" customFormat="1" x14ac:dyDescent="0.25">
      <c r="A100" s="132" t="s">
        <v>244</v>
      </c>
      <c r="B100" s="92" t="s">
        <v>246</v>
      </c>
      <c r="C100" s="92" t="s">
        <v>245</v>
      </c>
      <c r="D100" s="92">
        <v>2020</v>
      </c>
      <c r="E100" s="92" t="s">
        <v>129</v>
      </c>
      <c r="F100" s="92" t="s">
        <v>137</v>
      </c>
      <c r="G100" s="96">
        <v>44104</v>
      </c>
      <c r="H100" s="96">
        <v>44468</v>
      </c>
      <c r="I100" s="94">
        <v>1030115</v>
      </c>
    </row>
    <row r="101" spans="1:10" s="7" customFormat="1" ht="30" x14ac:dyDescent="0.25">
      <c r="A101" s="86" t="s">
        <v>250</v>
      </c>
      <c r="B101" s="83" t="s">
        <v>248</v>
      </c>
      <c r="C101" s="83"/>
      <c r="D101" s="83"/>
      <c r="E101" s="83" t="s">
        <v>106</v>
      </c>
      <c r="F101" s="83" t="s">
        <v>247</v>
      </c>
      <c r="G101" s="83">
        <v>2020</v>
      </c>
      <c r="H101" s="83"/>
      <c r="I101" s="85">
        <v>100000</v>
      </c>
    </row>
    <row r="102" spans="1:10" s="7" customFormat="1" ht="30" x14ac:dyDescent="0.25">
      <c r="A102" s="132" t="s">
        <v>251</v>
      </c>
      <c r="B102" s="92" t="s">
        <v>252</v>
      </c>
      <c r="C102" s="92"/>
      <c r="D102" s="92">
        <v>2020</v>
      </c>
      <c r="E102" s="92" t="s">
        <v>255</v>
      </c>
      <c r="F102" s="92" t="s">
        <v>254</v>
      </c>
      <c r="G102" s="92">
        <v>2020</v>
      </c>
      <c r="H102" s="92">
        <v>2021</v>
      </c>
      <c r="I102" s="94">
        <v>500000</v>
      </c>
    </row>
    <row r="103" spans="1:10" s="6" customFormat="1" ht="30" x14ac:dyDescent="0.25">
      <c r="A103" s="128" t="s">
        <v>257</v>
      </c>
      <c r="B103" s="83" t="s">
        <v>262</v>
      </c>
      <c r="C103" s="83" t="s">
        <v>259</v>
      </c>
      <c r="D103" s="83">
        <v>2020</v>
      </c>
      <c r="E103" s="83" t="s">
        <v>258</v>
      </c>
      <c r="F103" s="83" t="s">
        <v>260</v>
      </c>
      <c r="G103" s="83">
        <v>2020</v>
      </c>
      <c r="H103" s="84">
        <v>44592</v>
      </c>
      <c r="I103" s="85">
        <v>8988</v>
      </c>
      <c r="J103" s="101"/>
    </row>
    <row r="104" spans="1:10" s="27" customFormat="1" ht="30" x14ac:dyDescent="0.25">
      <c r="A104" s="133" t="s">
        <v>444</v>
      </c>
      <c r="B104" s="92" t="s">
        <v>451</v>
      </c>
      <c r="C104" s="92"/>
      <c r="D104" s="92">
        <v>2020</v>
      </c>
      <c r="E104" s="92" t="s">
        <v>443</v>
      </c>
      <c r="F104" s="92"/>
      <c r="G104" s="92">
        <v>2020</v>
      </c>
      <c r="H104" s="96"/>
      <c r="I104" s="94">
        <v>385538</v>
      </c>
    </row>
    <row r="105" spans="1:10" s="27" customFormat="1" ht="30" x14ac:dyDescent="0.25">
      <c r="A105" s="134" t="s">
        <v>445</v>
      </c>
      <c r="B105" s="83" t="s">
        <v>451</v>
      </c>
      <c r="C105" s="83"/>
      <c r="D105" s="83">
        <v>2020</v>
      </c>
      <c r="E105" s="83" t="s">
        <v>446</v>
      </c>
      <c r="F105" s="83"/>
      <c r="G105" s="83">
        <v>2020</v>
      </c>
      <c r="H105" s="84"/>
      <c r="I105" s="85">
        <v>448000</v>
      </c>
    </row>
    <row r="106" spans="1:10" s="27" customFormat="1" ht="33.75" customHeight="1" x14ac:dyDescent="0.25">
      <c r="A106" s="92" t="s">
        <v>447</v>
      </c>
      <c r="B106" s="92" t="s">
        <v>451</v>
      </c>
      <c r="C106" s="92"/>
      <c r="D106" s="92">
        <v>2020</v>
      </c>
      <c r="E106" s="92" t="s">
        <v>448</v>
      </c>
      <c r="F106" s="92"/>
      <c r="G106" s="92">
        <v>2020</v>
      </c>
      <c r="H106" s="96"/>
      <c r="I106" s="94">
        <v>427059</v>
      </c>
    </row>
    <row r="107" spans="1:10" s="27" customFormat="1" ht="32.25" customHeight="1" x14ac:dyDescent="0.25">
      <c r="A107" s="86" t="s">
        <v>449</v>
      </c>
      <c r="B107" s="83" t="s">
        <v>451</v>
      </c>
      <c r="C107" s="83"/>
      <c r="D107" s="83">
        <v>2020</v>
      </c>
      <c r="E107" s="83" t="s">
        <v>450</v>
      </c>
      <c r="F107" s="83"/>
      <c r="G107" s="83">
        <v>2020</v>
      </c>
      <c r="H107" s="84"/>
      <c r="I107" s="85">
        <v>447141</v>
      </c>
    </row>
    <row r="108" spans="1:10" s="27" customFormat="1" ht="30" x14ac:dyDescent="0.25">
      <c r="A108" s="135" t="s">
        <v>454</v>
      </c>
      <c r="B108" s="92" t="s">
        <v>455</v>
      </c>
      <c r="C108" s="92"/>
      <c r="D108" s="92">
        <v>2020</v>
      </c>
      <c r="E108" s="92" t="s">
        <v>92</v>
      </c>
      <c r="F108" s="92" t="s">
        <v>78</v>
      </c>
      <c r="G108" s="96">
        <v>44105</v>
      </c>
      <c r="H108" s="96">
        <v>45930</v>
      </c>
      <c r="I108" s="94"/>
    </row>
    <row r="109" spans="1:10" s="27" customFormat="1" ht="45" x14ac:dyDescent="0.25">
      <c r="A109" s="136" t="s">
        <v>463</v>
      </c>
      <c r="B109" s="83" t="s">
        <v>455</v>
      </c>
      <c r="C109" s="83"/>
      <c r="D109" s="83">
        <v>2020</v>
      </c>
      <c r="E109" s="83" t="s">
        <v>220</v>
      </c>
      <c r="F109" s="83" t="s">
        <v>456</v>
      </c>
      <c r="G109" s="84">
        <v>44013</v>
      </c>
      <c r="H109" s="84">
        <v>45565</v>
      </c>
      <c r="I109" s="85"/>
    </row>
    <row r="110" spans="1:10" s="13" customFormat="1" ht="32.25" customHeight="1" x14ac:dyDescent="0.25">
      <c r="A110" s="137" t="s">
        <v>457</v>
      </c>
      <c r="B110" s="92" t="s">
        <v>22</v>
      </c>
      <c r="C110" s="92" t="s">
        <v>31</v>
      </c>
      <c r="D110" s="92">
        <v>2020</v>
      </c>
      <c r="E110" s="92" t="s">
        <v>458</v>
      </c>
      <c r="F110" s="92" t="s">
        <v>33</v>
      </c>
      <c r="G110" s="96">
        <v>43997</v>
      </c>
      <c r="H110" s="96">
        <v>44726</v>
      </c>
      <c r="I110" s="100"/>
    </row>
    <row r="111" spans="1:10" s="91" customFormat="1" ht="44.25" customHeight="1" x14ac:dyDescent="0.25">
      <c r="A111" s="138" t="s">
        <v>459</v>
      </c>
      <c r="B111" s="83" t="s">
        <v>455</v>
      </c>
      <c r="C111" s="83"/>
      <c r="D111" s="83">
        <v>2020</v>
      </c>
      <c r="E111" s="83" t="s">
        <v>24</v>
      </c>
      <c r="F111" s="83" t="s">
        <v>464</v>
      </c>
      <c r="G111" s="84">
        <v>44105</v>
      </c>
      <c r="H111" s="84">
        <v>44469</v>
      </c>
      <c r="I111" s="139"/>
    </row>
    <row r="112" spans="1:10" s="27" customFormat="1" ht="30" x14ac:dyDescent="0.25">
      <c r="A112" s="135" t="s">
        <v>460</v>
      </c>
      <c r="B112" s="92" t="s">
        <v>455</v>
      </c>
      <c r="C112" s="92"/>
      <c r="D112" s="92">
        <v>2020</v>
      </c>
      <c r="E112" s="92" t="s">
        <v>92</v>
      </c>
      <c r="F112" s="92" t="s">
        <v>461</v>
      </c>
      <c r="G112" s="96">
        <v>44075</v>
      </c>
      <c r="H112" s="96">
        <v>44834</v>
      </c>
      <c r="I112" s="94"/>
    </row>
    <row r="113" spans="1:10" s="27" customFormat="1" ht="45" x14ac:dyDescent="0.25">
      <c r="A113" s="136" t="s">
        <v>462</v>
      </c>
      <c r="B113" s="83" t="s">
        <v>455</v>
      </c>
      <c r="C113" s="83"/>
      <c r="D113" s="83">
        <v>2020</v>
      </c>
      <c r="E113" s="83" t="s">
        <v>92</v>
      </c>
      <c r="F113" s="83" t="s">
        <v>223</v>
      </c>
      <c r="G113" s="84">
        <v>44105</v>
      </c>
      <c r="H113" s="84">
        <v>45930</v>
      </c>
      <c r="I113" s="85"/>
    </row>
    <row r="114" spans="1:10" s="27" customFormat="1" ht="30" x14ac:dyDescent="0.25">
      <c r="A114" s="95" t="s">
        <v>466</v>
      </c>
      <c r="B114" s="92" t="s">
        <v>467</v>
      </c>
      <c r="C114" s="92"/>
      <c r="D114" s="92">
        <v>2020</v>
      </c>
      <c r="E114" s="92" t="s">
        <v>465</v>
      </c>
      <c r="F114" s="92"/>
      <c r="G114" s="96">
        <v>2020</v>
      </c>
      <c r="H114" s="96"/>
      <c r="I114" s="94">
        <v>40000</v>
      </c>
    </row>
    <row r="115" spans="1:10" s="7" customFormat="1" ht="30" x14ac:dyDescent="0.25">
      <c r="A115" s="86" t="s">
        <v>469</v>
      </c>
      <c r="B115" s="83" t="s">
        <v>467</v>
      </c>
      <c r="C115" s="83"/>
      <c r="D115" s="83">
        <v>2020</v>
      </c>
      <c r="E115" s="83" t="s">
        <v>468</v>
      </c>
      <c r="F115" s="83"/>
      <c r="G115" s="83">
        <v>2020</v>
      </c>
      <c r="H115" s="83"/>
      <c r="I115" s="85">
        <v>99637</v>
      </c>
    </row>
    <row r="116" spans="1:10" s="7" customFormat="1" ht="45" x14ac:dyDescent="0.25">
      <c r="A116" s="87" t="s">
        <v>487</v>
      </c>
      <c r="B116" s="92" t="s">
        <v>467</v>
      </c>
      <c r="C116" s="92"/>
      <c r="D116" s="92">
        <v>2020</v>
      </c>
      <c r="E116" s="92" t="s">
        <v>488</v>
      </c>
      <c r="F116" s="92"/>
      <c r="G116" s="92">
        <v>2020</v>
      </c>
      <c r="H116" s="92"/>
      <c r="I116" s="94">
        <v>99500</v>
      </c>
    </row>
    <row r="117" spans="1:10" s="7" customFormat="1" ht="30" x14ac:dyDescent="0.25">
      <c r="A117" s="86" t="s">
        <v>600</v>
      </c>
      <c r="B117" s="83" t="s">
        <v>467</v>
      </c>
      <c r="C117" s="83"/>
      <c r="D117" s="83">
        <v>2020</v>
      </c>
      <c r="E117" s="83" t="s">
        <v>599</v>
      </c>
      <c r="F117" s="83"/>
      <c r="G117" s="83">
        <v>2020</v>
      </c>
      <c r="H117" s="83"/>
      <c r="I117" s="85">
        <v>88252</v>
      </c>
    </row>
    <row r="118" spans="1:10" s="87" customFormat="1" ht="33" customHeight="1" x14ac:dyDescent="0.25">
      <c r="A118" s="87" t="s">
        <v>486</v>
      </c>
      <c r="B118" s="92" t="s">
        <v>471</v>
      </c>
      <c r="C118" s="92"/>
      <c r="D118" s="92">
        <v>2020</v>
      </c>
      <c r="E118" s="92" t="s">
        <v>473</v>
      </c>
      <c r="F118" s="92"/>
      <c r="G118" s="92">
        <v>2020</v>
      </c>
      <c r="H118" s="92"/>
      <c r="I118" s="161">
        <v>89870</v>
      </c>
      <c r="J118" s="102"/>
    </row>
    <row r="119" spans="1:10" s="7" customFormat="1" ht="30" x14ac:dyDescent="0.25">
      <c r="A119" s="88" t="s">
        <v>522</v>
      </c>
      <c r="B119" s="83" t="s">
        <v>475</v>
      </c>
      <c r="C119" s="83"/>
      <c r="D119" s="83">
        <v>2020</v>
      </c>
      <c r="E119" s="83" t="s">
        <v>474</v>
      </c>
      <c r="F119" s="83" t="s">
        <v>481</v>
      </c>
      <c r="G119" s="83">
        <v>2020</v>
      </c>
      <c r="H119" s="83"/>
      <c r="I119" s="85">
        <v>92582</v>
      </c>
    </row>
    <row r="120" spans="1:10" s="89" customFormat="1" ht="30" x14ac:dyDescent="0.25">
      <c r="A120" s="93" t="s">
        <v>476</v>
      </c>
      <c r="B120" s="92" t="s">
        <v>480</v>
      </c>
      <c r="C120" s="92"/>
      <c r="D120" s="92">
        <v>2020</v>
      </c>
      <c r="E120" s="92" t="s">
        <v>477</v>
      </c>
      <c r="F120" s="92"/>
      <c r="G120" s="92">
        <v>2020</v>
      </c>
      <c r="H120" s="92"/>
      <c r="I120" s="94">
        <v>16538</v>
      </c>
      <c r="J120" s="103"/>
    </row>
    <row r="121" spans="1:10" s="70" customFormat="1" ht="30" x14ac:dyDescent="0.25">
      <c r="A121" s="158" t="s">
        <v>577</v>
      </c>
      <c r="B121" s="83" t="s">
        <v>484</v>
      </c>
      <c r="C121" s="83"/>
      <c r="D121" s="83">
        <v>2020</v>
      </c>
      <c r="E121" s="83" t="s">
        <v>578</v>
      </c>
      <c r="F121" s="83"/>
      <c r="G121" s="83">
        <v>2020</v>
      </c>
      <c r="H121" s="83"/>
      <c r="I121" s="168">
        <v>100000</v>
      </c>
    </row>
    <row r="122" spans="1:10" s="7" customFormat="1" ht="44.25" customHeight="1" x14ac:dyDescent="0.25">
      <c r="A122" s="142" t="s">
        <v>482</v>
      </c>
      <c r="B122" s="143" t="s">
        <v>484</v>
      </c>
      <c r="C122" s="143"/>
      <c r="D122" s="143">
        <v>2020</v>
      </c>
      <c r="E122" s="143" t="s">
        <v>483</v>
      </c>
      <c r="F122" s="143"/>
      <c r="G122" s="143">
        <v>2020</v>
      </c>
      <c r="H122" s="143"/>
      <c r="I122" s="144">
        <v>100000</v>
      </c>
    </row>
    <row r="123" spans="1:10" s="93" customFormat="1" ht="30" customHeight="1" x14ac:dyDescent="0.25">
      <c r="A123" s="86" t="s">
        <v>517</v>
      </c>
      <c r="B123" s="83" t="s">
        <v>521</v>
      </c>
      <c r="C123" s="83"/>
      <c r="D123" s="83">
        <v>2020</v>
      </c>
      <c r="E123" s="83" t="s">
        <v>518</v>
      </c>
      <c r="F123" s="83"/>
      <c r="G123" s="83">
        <v>2020</v>
      </c>
      <c r="H123" s="83"/>
      <c r="I123" s="124">
        <v>55555</v>
      </c>
    </row>
    <row r="124" spans="1:10" s="18" customFormat="1" ht="33.6" customHeight="1" x14ac:dyDescent="0.25">
      <c r="A124" s="141" t="s">
        <v>555</v>
      </c>
      <c r="B124" s="13" t="s">
        <v>521</v>
      </c>
      <c r="C124" s="13"/>
      <c r="D124" s="13">
        <v>2020</v>
      </c>
      <c r="E124" s="13" t="s">
        <v>519</v>
      </c>
      <c r="F124" s="13"/>
      <c r="G124" s="13">
        <v>2020</v>
      </c>
      <c r="H124" s="13"/>
      <c r="I124" s="151">
        <v>75000</v>
      </c>
    </row>
    <row r="125" spans="1:10" s="7" customFormat="1" ht="30" x14ac:dyDescent="0.25">
      <c r="A125" s="86" t="s">
        <v>539</v>
      </c>
      <c r="B125" s="83" t="s">
        <v>525</v>
      </c>
      <c r="C125" s="83"/>
      <c r="D125" s="83">
        <v>2020</v>
      </c>
      <c r="E125" s="83" t="s">
        <v>523</v>
      </c>
      <c r="F125" s="83"/>
      <c r="G125" s="83">
        <v>2020</v>
      </c>
      <c r="H125" s="83"/>
      <c r="I125" s="160">
        <v>23194</v>
      </c>
    </row>
    <row r="126" spans="1:10" s="7" customFormat="1" ht="30" x14ac:dyDescent="0.25">
      <c r="A126" s="18" t="s">
        <v>540</v>
      </c>
      <c r="B126" s="13" t="s">
        <v>525</v>
      </c>
      <c r="C126" s="13"/>
      <c r="D126" s="13">
        <v>2020</v>
      </c>
      <c r="E126" s="13" t="s">
        <v>524</v>
      </c>
      <c r="F126" s="13"/>
      <c r="G126" s="13">
        <v>2020</v>
      </c>
      <c r="H126" s="13"/>
      <c r="I126" s="17">
        <v>21000</v>
      </c>
    </row>
    <row r="127" spans="1:10" s="7" customFormat="1" ht="30" x14ac:dyDescent="0.25">
      <c r="A127" s="153" t="s">
        <v>527</v>
      </c>
      <c r="B127" s="83" t="s">
        <v>538</v>
      </c>
      <c r="C127" s="83"/>
      <c r="D127" s="83">
        <v>2020</v>
      </c>
      <c r="E127" s="83" t="s">
        <v>528</v>
      </c>
      <c r="F127" s="83"/>
      <c r="G127" s="83">
        <v>2020</v>
      </c>
      <c r="H127" s="83"/>
      <c r="I127" s="85">
        <v>21350</v>
      </c>
    </row>
    <row r="128" spans="1:10" s="7" customFormat="1" ht="45" x14ac:dyDescent="0.25">
      <c r="A128" s="162" t="s">
        <v>529</v>
      </c>
      <c r="B128" s="13" t="s">
        <v>538</v>
      </c>
      <c r="C128" s="13"/>
      <c r="D128" s="13">
        <v>2020</v>
      </c>
      <c r="E128" s="13" t="s">
        <v>528</v>
      </c>
      <c r="F128" s="13"/>
      <c r="G128" s="13">
        <v>2020</v>
      </c>
      <c r="H128" s="13"/>
      <c r="I128" s="17">
        <v>47040</v>
      </c>
    </row>
    <row r="129" spans="1:9" s="7" customFormat="1" ht="45" x14ac:dyDescent="0.25">
      <c r="A129" s="128" t="s">
        <v>530</v>
      </c>
      <c r="B129" s="83" t="s">
        <v>538</v>
      </c>
      <c r="C129" s="83"/>
      <c r="D129" s="83">
        <v>2020</v>
      </c>
      <c r="E129" s="83" t="s">
        <v>531</v>
      </c>
      <c r="F129" s="83"/>
      <c r="G129" s="83">
        <v>2020</v>
      </c>
      <c r="H129" s="83"/>
      <c r="I129" s="85">
        <v>67559</v>
      </c>
    </row>
    <row r="130" spans="1:9" s="7" customFormat="1" ht="45" x14ac:dyDescent="0.25">
      <c r="A130" s="162" t="s">
        <v>532</v>
      </c>
      <c r="B130" s="13" t="s">
        <v>538</v>
      </c>
      <c r="C130" s="13"/>
      <c r="D130" s="13">
        <v>2020</v>
      </c>
      <c r="E130" s="13" t="s">
        <v>533</v>
      </c>
      <c r="F130" s="13"/>
      <c r="G130" s="13">
        <v>2020</v>
      </c>
      <c r="H130" s="13"/>
      <c r="I130" s="17">
        <v>99188</v>
      </c>
    </row>
    <row r="131" spans="1:9" s="7" customFormat="1" ht="45" x14ac:dyDescent="0.25">
      <c r="A131" s="153" t="s">
        <v>534</v>
      </c>
      <c r="B131" s="83" t="s">
        <v>538</v>
      </c>
      <c r="C131" s="83"/>
      <c r="D131" s="83">
        <v>2020</v>
      </c>
      <c r="E131" s="83" t="s">
        <v>531</v>
      </c>
      <c r="F131" s="83"/>
      <c r="G131" s="83">
        <v>2020</v>
      </c>
      <c r="H131" s="83"/>
      <c r="I131" s="85">
        <v>109042</v>
      </c>
    </row>
    <row r="132" spans="1:9" s="7" customFormat="1" ht="30" x14ac:dyDescent="0.25">
      <c r="A132" s="163" t="s">
        <v>535</v>
      </c>
      <c r="B132" s="13" t="s">
        <v>538</v>
      </c>
      <c r="C132" s="13"/>
      <c r="D132" s="13">
        <v>2020</v>
      </c>
      <c r="E132" s="13" t="s">
        <v>536</v>
      </c>
      <c r="F132" s="13"/>
      <c r="G132" s="13">
        <v>2020</v>
      </c>
      <c r="H132" s="13"/>
      <c r="I132" s="17">
        <v>550000</v>
      </c>
    </row>
    <row r="133" spans="1:9" s="70" customFormat="1" ht="30" x14ac:dyDescent="0.25">
      <c r="A133" s="157" t="s">
        <v>557</v>
      </c>
      <c r="B133" s="155" t="s">
        <v>571</v>
      </c>
      <c r="C133" s="155"/>
      <c r="D133" s="155">
        <v>2020</v>
      </c>
      <c r="E133" s="155" t="s">
        <v>528</v>
      </c>
      <c r="F133" s="155"/>
      <c r="G133" s="155">
        <v>2020</v>
      </c>
      <c r="H133" s="155"/>
      <c r="I133" s="156">
        <v>100100</v>
      </c>
    </row>
    <row r="134" spans="1:9" s="70" customFormat="1" ht="30" x14ac:dyDescent="0.25">
      <c r="A134" s="164" t="s">
        <v>579</v>
      </c>
      <c r="B134" s="13" t="s">
        <v>571</v>
      </c>
      <c r="C134" s="13"/>
      <c r="D134" s="13">
        <v>2020</v>
      </c>
      <c r="E134" s="13" t="s">
        <v>536</v>
      </c>
      <c r="F134" s="13"/>
      <c r="G134" s="13">
        <v>2020</v>
      </c>
      <c r="H134" s="13"/>
      <c r="I134" s="17">
        <v>60000</v>
      </c>
    </row>
    <row r="135" spans="1:9" s="7" customFormat="1" ht="30" x14ac:dyDescent="0.25">
      <c r="A135" s="154" t="s">
        <v>541</v>
      </c>
      <c r="B135" s="155" t="s">
        <v>544</v>
      </c>
      <c r="C135" s="155"/>
      <c r="D135" s="155">
        <v>2020</v>
      </c>
      <c r="E135" s="155" t="s">
        <v>542</v>
      </c>
      <c r="F135" s="155"/>
      <c r="G135" s="155">
        <v>2020</v>
      </c>
      <c r="H135" s="155"/>
      <c r="I135" s="156">
        <v>15609</v>
      </c>
    </row>
    <row r="136" spans="1:9" s="7" customFormat="1" ht="30" x14ac:dyDescent="0.25">
      <c r="A136" s="18" t="s">
        <v>597</v>
      </c>
      <c r="B136" s="13" t="s">
        <v>547</v>
      </c>
      <c r="C136" s="13"/>
      <c r="D136" s="13">
        <v>2020</v>
      </c>
      <c r="E136" s="13" t="s">
        <v>542</v>
      </c>
      <c r="F136" s="13"/>
      <c r="G136" s="13">
        <v>2020</v>
      </c>
      <c r="H136" s="13"/>
      <c r="I136" s="17">
        <v>64889</v>
      </c>
    </row>
    <row r="137" spans="1:9" s="7" customFormat="1" ht="45" x14ac:dyDescent="0.25">
      <c r="A137" s="154" t="s">
        <v>543</v>
      </c>
      <c r="B137" s="155" t="s">
        <v>546</v>
      </c>
      <c r="C137" s="155"/>
      <c r="D137" s="155">
        <v>2020</v>
      </c>
      <c r="E137" s="155" t="s">
        <v>545</v>
      </c>
      <c r="F137" s="155"/>
      <c r="G137" s="155">
        <v>2020</v>
      </c>
      <c r="H137" s="155"/>
      <c r="I137" s="156">
        <v>91530.8</v>
      </c>
    </row>
    <row r="138" spans="1:9" s="7" customFormat="1" ht="30" x14ac:dyDescent="0.25">
      <c r="A138" s="18" t="s">
        <v>548</v>
      </c>
      <c r="B138" s="13" t="s">
        <v>552</v>
      </c>
      <c r="C138" s="13"/>
      <c r="D138" s="13">
        <v>2020</v>
      </c>
      <c r="E138" s="13" t="s">
        <v>549</v>
      </c>
      <c r="F138" s="13"/>
      <c r="G138" s="13">
        <v>2020</v>
      </c>
      <c r="H138" s="13"/>
      <c r="I138" s="17">
        <v>31000</v>
      </c>
    </row>
    <row r="139" spans="1:9" s="7" customFormat="1" ht="30" x14ac:dyDescent="0.25">
      <c r="A139" s="154" t="s">
        <v>561</v>
      </c>
      <c r="B139" s="155" t="s">
        <v>552</v>
      </c>
      <c r="C139" s="155"/>
      <c r="D139" s="155">
        <v>2020</v>
      </c>
      <c r="E139" s="155" t="s">
        <v>550</v>
      </c>
      <c r="F139" s="155"/>
      <c r="G139" s="155">
        <v>2020</v>
      </c>
      <c r="H139" s="155"/>
      <c r="I139" s="156">
        <v>53740</v>
      </c>
    </row>
    <row r="140" spans="1:9" s="7" customFormat="1" ht="30" x14ac:dyDescent="0.25">
      <c r="A140" s="18" t="s">
        <v>551</v>
      </c>
      <c r="B140" s="13" t="s">
        <v>565</v>
      </c>
      <c r="C140" s="13"/>
      <c r="D140" s="13">
        <v>2020</v>
      </c>
      <c r="E140" s="13" t="s">
        <v>554</v>
      </c>
      <c r="F140" s="13" t="s">
        <v>560</v>
      </c>
      <c r="G140" s="13">
        <v>2020</v>
      </c>
      <c r="H140" s="13"/>
      <c r="I140" s="17">
        <v>99929</v>
      </c>
    </row>
    <row r="141" spans="1:9" s="7" customFormat="1" ht="30" x14ac:dyDescent="0.25">
      <c r="A141" s="157" t="s">
        <v>553</v>
      </c>
      <c r="B141" s="155" t="s">
        <v>568</v>
      </c>
      <c r="C141" s="155"/>
      <c r="D141" s="155">
        <v>2020</v>
      </c>
      <c r="E141" s="155" t="s">
        <v>601</v>
      </c>
      <c r="F141" s="155"/>
      <c r="G141" s="155">
        <v>2020</v>
      </c>
      <c r="H141" s="155"/>
      <c r="I141" s="156">
        <v>149923</v>
      </c>
    </row>
    <row r="142" spans="1:9" s="7" customFormat="1" ht="32.25" customHeight="1" x14ac:dyDescent="0.25">
      <c r="A142" s="164" t="s">
        <v>556</v>
      </c>
      <c r="B142" s="13" t="s">
        <v>569</v>
      </c>
      <c r="C142" s="13"/>
      <c r="D142" s="13">
        <v>2020</v>
      </c>
      <c r="E142" s="13" t="s">
        <v>602</v>
      </c>
      <c r="F142" s="13"/>
      <c r="G142" s="13">
        <v>2020</v>
      </c>
      <c r="H142" s="13"/>
      <c r="I142" s="17">
        <v>40000</v>
      </c>
    </row>
    <row r="143" spans="1:9" s="70" customFormat="1" ht="30" x14ac:dyDescent="0.25">
      <c r="A143" s="158" t="s">
        <v>596</v>
      </c>
      <c r="B143" s="83" t="s">
        <v>573</v>
      </c>
      <c r="C143" s="83"/>
      <c r="D143" s="83">
        <v>2020</v>
      </c>
      <c r="E143" s="83" t="s">
        <v>574</v>
      </c>
      <c r="F143" s="83"/>
      <c r="G143" s="83">
        <v>2020</v>
      </c>
      <c r="H143" s="83"/>
      <c r="I143" s="85">
        <v>25000</v>
      </c>
    </row>
    <row r="144" spans="1:9" s="70" customFormat="1" ht="30" x14ac:dyDescent="0.25">
      <c r="A144" s="165" t="s">
        <v>580</v>
      </c>
      <c r="B144" s="92" t="s">
        <v>573</v>
      </c>
      <c r="C144" s="92"/>
      <c r="D144" s="92">
        <v>2020</v>
      </c>
      <c r="E144" s="92" t="s">
        <v>581</v>
      </c>
      <c r="F144" s="92"/>
      <c r="G144" s="92">
        <v>2020</v>
      </c>
      <c r="H144" s="92"/>
      <c r="I144" s="94">
        <v>36250</v>
      </c>
    </row>
    <row r="145" spans="1:9" s="70" customFormat="1" ht="45" x14ac:dyDescent="0.25">
      <c r="A145" s="158" t="s">
        <v>558</v>
      </c>
      <c r="B145" s="83" t="s">
        <v>573</v>
      </c>
      <c r="C145" s="83"/>
      <c r="D145" s="83">
        <v>2020</v>
      </c>
      <c r="E145" s="83" t="s">
        <v>575</v>
      </c>
      <c r="F145" s="83"/>
      <c r="G145" s="83">
        <v>2020</v>
      </c>
      <c r="H145" s="83"/>
      <c r="I145" s="85">
        <v>50000</v>
      </c>
    </row>
    <row r="146" spans="1:9" s="70" customFormat="1" ht="45" x14ac:dyDescent="0.25">
      <c r="A146" s="165" t="s">
        <v>606</v>
      </c>
      <c r="B146" s="92" t="s">
        <v>592</v>
      </c>
      <c r="C146" s="92"/>
      <c r="D146" s="92">
        <v>2020</v>
      </c>
      <c r="E146" s="92" t="s">
        <v>603</v>
      </c>
      <c r="F146" s="92"/>
      <c r="G146" s="92">
        <v>2020</v>
      </c>
      <c r="H146" s="92"/>
      <c r="I146" s="94">
        <v>25000</v>
      </c>
    </row>
    <row r="147" spans="1:9" s="70" customFormat="1" ht="45" x14ac:dyDescent="0.25">
      <c r="A147" s="158" t="s">
        <v>595</v>
      </c>
      <c r="B147" s="83" t="s">
        <v>591</v>
      </c>
      <c r="C147" s="83"/>
      <c r="D147" s="83">
        <v>2020</v>
      </c>
      <c r="E147" s="83" t="s">
        <v>605</v>
      </c>
      <c r="F147" s="83"/>
      <c r="G147" s="83">
        <v>2020</v>
      </c>
      <c r="H147" s="83"/>
      <c r="I147" s="85">
        <v>55000</v>
      </c>
    </row>
    <row r="148" spans="1:9" s="70" customFormat="1" ht="45" x14ac:dyDescent="0.25">
      <c r="A148" s="165" t="s">
        <v>594</v>
      </c>
      <c r="B148" s="92" t="s">
        <v>591</v>
      </c>
      <c r="C148" s="92"/>
      <c r="D148" s="92">
        <v>2020</v>
      </c>
      <c r="E148" s="92" t="s">
        <v>604</v>
      </c>
      <c r="F148" s="92"/>
      <c r="G148" s="92">
        <v>2020</v>
      </c>
      <c r="H148" s="92"/>
      <c r="I148" s="166">
        <v>34568.18</v>
      </c>
    </row>
    <row r="149" spans="1:9" s="70" customFormat="1" ht="30" x14ac:dyDescent="0.25">
      <c r="A149" s="158" t="s">
        <v>593</v>
      </c>
      <c r="B149" s="83" t="s">
        <v>591</v>
      </c>
      <c r="C149" s="83"/>
      <c r="D149" s="83">
        <v>2020</v>
      </c>
      <c r="E149" s="83" t="s">
        <v>588</v>
      </c>
      <c r="F149" s="83"/>
      <c r="G149" s="83">
        <v>2020</v>
      </c>
      <c r="H149" s="83"/>
      <c r="I149" s="159">
        <v>60000</v>
      </c>
    </row>
    <row r="150" spans="1:9" s="70" customFormat="1" ht="30" x14ac:dyDescent="0.25">
      <c r="A150" s="165" t="s">
        <v>582</v>
      </c>
      <c r="B150" s="92" t="s">
        <v>585</v>
      </c>
      <c r="C150" s="92"/>
      <c r="D150" s="92">
        <v>2020</v>
      </c>
      <c r="E150" s="92" t="s">
        <v>586</v>
      </c>
      <c r="F150" s="92"/>
      <c r="G150" s="92">
        <v>2020</v>
      </c>
      <c r="H150" s="92"/>
      <c r="I150" s="167">
        <v>75831.5</v>
      </c>
    </row>
    <row r="151" spans="1:9" s="70" customFormat="1" ht="30" x14ac:dyDescent="0.25">
      <c r="A151" s="158" t="s">
        <v>559</v>
      </c>
      <c r="B151" s="83" t="s">
        <v>584</v>
      </c>
      <c r="C151" s="83"/>
      <c r="D151" s="83">
        <v>2020</v>
      </c>
      <c r="E151" s="83" t="s">
        <v>587</v>
      </c>
      <c r="F151" s="83"/>
      <c r="G151" s="83">
        <v>2020</v>
      </c>
      <c r="H151" s="83"/>
      <c r="I151" s="159">
        <v>46760</v>
      </c>
    </row>
    <row r="152" spans="1:9" s="70" customFormat="1" ht="32.25" customHeight="1" x14ac:dyDescent="0.25">
      <c r="A152" s="169" t="s">
        <v>609</v>
      </c>
      <c r="B152" s="13" t="s">
        <v>607</v>
      </c>
      <c r="C152" s="13"/>
      <c r="D152" s="143">
        <v>2020</v>
      </c>
      <c r="E152" s="13" t="s">
        <v>92</v>
      </c>
      <c r="F152" s="13" t="s">
        <v>608</v>
      </c>
      <c r="G152" s="143">
        <v>2020</v>
      </c>
      <c r="H152" s="13"/>
      <c r="I152" s="170">
        <v>40284</v>
      </c>
    </row>
    <row r="153" spans="1:9" s="70" customFormat="1" ht="30" x14ac:dyDescent="0.25">
      <c r="A153" s="172" t="s">
        <v>610</v>
      </c>
      <c r="B153" s="83" t="s">
        <v>607</v>
      </c>
      <c r="C153" s="83"/>
      <c r="D153" s="83">
        <v>2020</v>
      </c>
      <c r="E153" s="83" t="s">
        <v>92</v>
      </c>
      <c r="F153" s="83" t="s">
        <v>608</v>
      </c>
      <c r="G153" s="83">
        <v>2020</v>
      </c>
      <c r="H153" s="83"/>
      <c r="I153" s="159">
        <v>15531</v>
      </c>
    </row>
    <row r="154" spans="1:9" s="70" customFormat="1" ht="30" x14ac:dyDescent="0.25">
      <c r="A154" s="169" t="s">
        <v>611</v>
      </c>
      <c r="B154" s="13" t="s">
        <v>607</v>
      </c>
      <c r="C154" s="13"/>
      <c r="D154" s="171"/>
      <c r="E154" s="13" t="s">
        <v>92</v>
      </c>
      <c r="F154" s="13" t="s">
        <v>108</v>
      </c>
      <c r="G154" s="171">
        <v>2013</v>
      </c>
      <c r="H154" s="13"/>
      <c r="I154" s="170">
        <v>200000</v>
      </c>
    </row>
    <row r="155" spans="1:9" s="70" customFormat="1" ht="45" x14ac:dyDescent="0.25">
      <c r="A155" s="173" t="s">
        <v>615</v>
      </c>
      <c r="B155" s="174" t="s">
        <v>607</v>
      </c>
      <c r="C155" s="174"/>
      <c r="D155" s="174">
        <v>2020</v>
      </c>
      <c r="E155" s="174" t="s">
        <v>106</v>
      </c>
      <c r="F155" s="174" t="s">
        <v>612</v>
      </c>
      <c r="G155" s="174">
        <v>2020</v>
      </c>
      <c r="H155" s="174"/>
      <c r="I155" s="175">
        <v>25231</v>
      </c>
    </row>
    <row r="156" spans="1:9" s="179" customFormat="1" ht="30" x14ac:dyDescent="0.25">
      <c r="A156" s="176" t="s">
        <v>613</v>
      </c>
      <c r="B156" s="177" t="s">
        <v>614</v>
      </c>
      <c r="C156" s="177"/>
      <c r="D156" s="177"/>
      <c r="E156" s="177" t="s">
        <v>92</v>
      </c>
      <c r="F156" s="177" t="s">
        <v>223</v>
      </c>
      <c r="G156" s="177">
        <v>2019</v>
      </c>
      <c r="H156" s="177"/>
      <c r="I156" s="178">
        <v>60000</v>
      </c>
    </row>
    <row r="157" spans="1:9" s="7" customFormat="1" x14ac:dyDescent="0.25">
      <c r="A157" s="150"/>
      <c r="B157" s="13"/>
      <c r="C157" s="13"/>
      <c r="D157" s="13"/>
      <c r="E157" s="13"/>
      <c r="F157" s="13"/>
      <c r="G157" s="13"/>
      <c r="H157" s="13"/>
      <c r="I157" s="17"/>
    </row>
    <row r="158" spans="1:9" x14ac:dyDescent="0.25">
      <c r="A158" s="14" t="s">
        <v>167</v>
      </c>
      <c r="C158" s="31"/>
      <c r="E158" s="146"/>
    </row>
    <row r="159" spans="1:9" x14ac:dyDescent="0.25">
      <c r="A159" s="19" t="s">
        <v>563</v>
      </c>
      <c r="B159" s="146"/>
      <c r="C159" s="149"/>
      <c r="D159" s="146"/>
      <c r="E159" s="146"/>
      <c r="F159" s="146"/>
      <c r="G159" s="146"/>
      <c r="H159" s="146"/>
    </row>
    <row r="160" spans="1:9" ht="16.5" customHeight="1" x14ac:dyDescent="0.25">
      <c r="A160" s="20" t="s">
        <v>211</v>
      </c>
      <c r="B160" s="277"/>
      <c r="C160" s="277"/>
    </row>
    <row r="161" spans="1:9" s="23" customFormat="1" x14ac:dyDescent="0.25">
      <c r="A161" s="19" t="s">
        <v>213</v>
      </c>
      <c r="B161" s="25"/>
      <c r="C161" s="21"/>
      <c r="D161" s="21"/>
      <c r="E161" s="21"/>
      <c r="F161" s="33"/>
      <c r="G161" s="21"/>
      <c r="H161" s="21"/>
      <c r="I161" s="22"/>
    </row>
    <row r="162" spans="1:9" s="23" customFormat="1" x14ac:dyDescent="0.25">
      <c r="A162" s="20" t="s">
        <v>562</v>
      </c>
      <c r="B162" s="148"/>
      <c r="C162" s="21"/>
      <c r="D162" s="21"/>
      <c r="E162" s="21"/>
      <c r="F162" s="73"/>
      <c r="G162" s="21"/>
      <c r="H162" s="21"/>
      <c r="I162" s="22"/>
    </row>
    <row r="163" spans="1:9" s="23" customFormat="1" x14ac:dyDescent="0.25">
      <c r="A163" s="19" t="s">
        <v>215</v>
      </c>
      <c r="B163" s="25"/>
      <c r="C163" s="21"/>
      <c r="D163" s="21"/>
      <c r="E163" s="21"/>
      <c r="F163" s="32"/>
      <c r="G163" s="21"/>
      <c r="H163" s="21"/>
      <c r="I163" s="22"/>
    </row>
    <row r="164" spans="1:9" s="23" customFormat="1" x14ac:dyDescent="0.25">
      <c r="A164" s="20" t="s">
        <v>452</v>
      </c>
      <c r="B164" s="25"/>
      <c r="C164" s="21"/>
      <c r="D164" s="21"/>
      <c r="E164" s="21"/>
      <c r="F164" s="73"/>
      <c r="G164" s="21"/>
      <c r="H164" s="21"/>
      <c r="I164" s="22"/>
    </row>
    <row r="165" spans="1:9" s="78" customFormat="1" x14ac:dyDescent="0.25">
      <c r="A165" s="74" t="s">
        <v>453</v>
      </c>
      <c r="B165" s="75"/>
      <c r="C165" s="76"/>
      <c r="D165" s="76"/>
      <c r="E165" s="76"/>
      <c r="F165" s="76"/>
      <c r="G165" s="76"/>
      <c r="H165" s="76"/>
      <c r="I165" s="77"/>
    </row>
    <row r="166" spans="1:9" s="23" customFormat="1" x14ac:dyDescent="0.25">
      <c r="A166" s="20" t="s">
        <v>256</v>
      </c>
      <c r="B166" s="25"/>
      <c r="C166" s="21"/>
      <c r="D166" s="21"/>
      <c r="E166" s="21"/>
      <c r="F166" s="21"/>
      <c r="G166" s="21"/>
      <c r="H166" s="21"/>
      <c r="I166" s="22"/>
    </row>
    <row r="167" spans="1:9" s="23" customFormat="1" x14ac:dyDescent="0.25">
      <c r="A167" s="181" t="s">
        <v>618</v>
      </c>
      <c r="B167" s="25"/>
      <c r="C167" s="21"/>
      <c r="D167" s="21"/>
      <c r="E167" s="21"/>
      <c r="F167" s="21"/>
      <c r="G167" s="21"/>
      <c r="H167" s="21"/>
      <c r="I167" s="22"/>
    </row>
    <row r="168" spans="1:9" s="23" customFormat="1" x14ac:dyDescent="0.25">
      <c r="A168" s="20" t="s">
        <v>616</v>
      </c>
      <c r="B168" s="25"/>
      <c r="C168" s="21"/>
      <c r="D168" s="21"/>
      <c r="E168" s="21"/>
      <c r="F168" s="21"/>
      <c r="G168" s="21"/>
      <c r="H168" s="21"/>
      <c r="I168" s="22"/>
    </row>
    <row r="169" spans="1:9" s="23" customFormat="1" x14ac:dyDescent="0.25">
      <c r="A169" s="20" t="s">
        <v>526</v>
      </c>
      <c r="B169" s="25"/>
      <c r="C169" s="21"/>
      <c r="D169" s="21"/>
      <c r="E169" s="21"/>
      <c r="F169" s="21"/>
      <c r="G169" s="21"/>
      <c r="H169" s="21"/>
      <c r="I169" s="22"/>
    </row>
    <row r="170" spans="1:9" s="23" customFormat="1" x14ac:dyDescent="0.25">
      <c r="A170" s="20" t="s">
        <v>564</v>
      </c>
      <c r="B170" s="148"/>
      <c r="C170" s="21"/>
      <c r="D170" s="21"/>
      <c r="E170" s="21"/>
      <c r="F170" s="21"/>
      <c r="G170" s="21"/>
      <c r="H170" s="21"/>
      <c r="I170" s="22"/>
    </row>
    <row r="171" spans="1:9" s="10" customFormat="1" x14ac:dyDescent="0.25">
      <c r="A171" s="20" t="s">
        <v>208</v>
      </c>
      <c r="B171" s="11"/>
      <c r="C171" s="9"/>
      <c r="D171" s="9"/>
      <c r="E171" s="9"/>
      <c r="F171" s="9"/>
      <c r="G171" s="9"/>
      <c r="H171" s="9"/>
      <c r="I171" s="16"/>
    </row>
    <row r="172" spans="1:9" s="10" customFormat="1" x14ac:dyDescent="0.25">
      <c r="A172" s="19" t="s">
        <v>478</v>
      </c>
      <c r="B172" s="11"/>
      <c r="C172" s="9"/>
      <c r="D172" s="9"/>
      <c r="E172" s="9"/>
      <c r="F172" s="9"/>
      <c r="G172" s="9"/>
      <c r="H172" s="9"/>
      <c r="I172" s="16"/>
    </row>
    <row r="173" spans="1:9" s="10" customFormat="1" x14ac:dyDescent="0.25">
      <c r="A173" s="20" t="s">
        <v>470</v>
      </c>
      <c r="B173" s="11"/>
      <c r="C173" s="9"/>
      <c r="D173" s="9"/>
      <c r="E173" s="9"/>
      <c r="F173" s="9"/>
      <c r="G173" s="9"/>
      <c r="H173" s="9"/>
      <c r="I173" s="16"/>
    </row>
    <row r="174" spans="1:9" s="10" customFormat="1" x14ac:dyDescent="0.25">
      <c r="A174" s="20" t="s">
        <v>567</v>
      </c>
      <c r="B174" s="11"/>
      <c r="C174" s="9"/>
      <c r="D174" s="9"/>
      <c r="E174" s="9"/>
      <c r="F174" s="9"/>
      <c r="G174" s="9"/>
      <c r="H174" s="9"/>
      <c r="I174" s="16"/>
    </row>
    <row r="175" spans="1:9" s="10" customFormat="1" x14ac:dyDescent="0.25">
      <c r="A175" s="20" t="s">
        <v>566</v>
      </c>
      <c r="B175" s="11"/>
      <c r="C175" s="9"/>
      <c r="D175" s="9"/>
      <c r="E175" s="9"/>
      <c r="F175" s="9"/>
      <c r="G175" s="9"/>
      <c r="H175" s="9"/>
      <c r="I175" s="16"/>
    </row>
    <row r="176" spans="1:9" ht="15.75" customHeight="1" x14ac:dyDescent="0.25">
      <c r="A176" s="20" t="s">
        <v>209</v>
      </c>
      <c r="B176" s="12"/>
    </row>
    <row r="177" spans="1:9" ht="15.75" customHeight="1" x14ac:dyDescent="0.25">
      <c r="A177" s="20" t="s">
        <v>485</v>
      </c>
      <c r="B177" s="12"/>
      <c r="C177" s="82"/>
      <c r="D177" s="82"/>
      <c r="E177" s="82"/>
      <c r="F177" s="82"/>
      <c r="G177" s="82"/>
      <c r="H177" s="82"/>
    </row>
    <row r="178" spans="1:9" ht="15.75" customHeight="1" x14ac:dyDescent="0.25">
      <c r="A178" s="20" t="s">
        <v>520</v>
      </c>
      <c r="B178" s="12"/>
      <c r="C178" s="140"/>
      <c r="D178" s="140"/>
      <c r="E178" s="140"/>
      <c r="F178" s="140"/>
      <c r="G178" s="140"/>
      <c r="H178" s="140"/>
    </row>
    <row r="179" spans="1:9" ht="15.75" customHeight="1" x14ac:dyDescent="0.25">
      <c r="A179" s="20" t="s">
        <v>472</v>
      </c>
      <c r="B179" s="12"/>
      <c r="C179" s="81"/>
      <c r="D179" s="81"/>
      <c r="E179" s="81"/>
      <c r="F179" s="81"/>
      <c r="G179" s="81"/>
      <c r="H179" s="81"/>
    </row>
    <row r="180" spans="1:9" s="10" customFormat="1" x14ac:dyDescent="0.25">
      <c r="A180" s="20" t="s">
        <v>212</v>
      </c>
      <c r="B180" s="26"/>
      <c r="C180" s="9"/>
      <c r="D180" s="9"/>
      <c r="E180" s="9"/>
      <c r="F180" s="9"/>
      <c r="G180" s="9"/>
      <c r="H180" s="9"/>
      <c r="I180" s="16"/>
    </row>
    <row r="181" spans="1:9" s="10" customFormat="1" x14ac:dyDescent="0.25">
      <c r="A181" s="20" t="s">
        <v>570</v>
      </c>
      <c r="B181" s="26"/>
      <c r="C181" s="9"/>
      <c r="D181" s="9"/>
      <c r="E181" s="9"/>
      <c r="F181" s="9"/>
      <c r="G181" s="9"/>
      <c r="H181" s="9"/>
      <c r="I181" s="16"/>
    </row>
    <row r="182" spans="1:9" s="10" customFormat="1" x14ac:dyDescent="0.25">
      <c r="A182" s="20" t="s">
        <v>479</v>
      </c>
      <c r="B182" s="26"/>
      <c r="C182" s="9"/>
      <c r="D182" s="9"/>
      <c r="E182" s="9"/>
      <c r="F182" s="9"/>
      <c r="G182" s="9"/>
      <c r="H182" s="9"/>
      <c r="I182" s="16"/>
    </row>
    <row r="183" spans="1:9" ht="15.75" customHeight="1" x14ac:dyDescent="0.25">
      <c r="A183" s="20" t="s">
        <v>210</v>
      </c>
      <c r="B183" s="12"/>
    </row>
    <row r="184" spans="1:9" ht="15.75" customHeight="1" x14ac:dyDescent="0.25">
      <c r="A184" s="20" t="s">
        <v>572</v>
      </c>
      <c r="B184" s="12"/>
      <c r="C184" s="147"/>
      <c r="D184" s="147"/>
      <c r="E184" s="147"/>
      <c r="F184" s="147"/>
      <c r="G184" s="147"/>
      <c r="H184" s="147"/>
    </row>
    <row r="185" spans="1:9" ht="15.75" customHeight="1" x14ac:dyDescent="0.25">
      <c r="A185" s="20" t="s">
        <v>233</v>
      </c>
      <c r="B185" s="12"/>
      <c r="C185" s="28"/>
      <c r="D185" s="28"/>
      <c r="E185" s="28"/>
      <c r="F185" s="28"/>
      <c r="G185" s="28"/>
      <c r="H185" s="28"/>
    </row>
    <row r="186" spans="1:9" ht="15.75" customHeight="1" x14ac:dyDescent="0.25">
      <c r="A186" s="20" t="s">
        <v>537</v>
      </c>
      <c r="B186" s="12"/>
      <c r="C186" s="145"/>
      <c r="D186" s="145"/>
      <c r="E186" s="145"/>
      <c r="F186" s="145"/>
      <c r="G186" s="145"/>
      <c r="H186" s="145"/>
    </row>
    <row r="187" spans="1:9" ht="15.75" customHeight="1" x14ac:dyDescent="0.25">
      <c r="A187" s="20" t="s">
        <v>240</v>
      </c>
      <c r="B187" s="12"/>
      <c r="C187" s="29"/>
      <c r="D187" s="29"/>
      <c r="E187" s="29"/>
      <c r="F187" s="29"/>
      <c r="G187" s="29"/>
      <c r="H187" s="29"/>
    </row>
    <row r="188" spans="1:9" s="80" customFormat="1" ht="15.75" customHeight="1" x14ac:dyDescent="0.25">
      <c r="A188" s="35" t="s">
        <v>263</v>
      </c>
      <c r="B188" s="12"/>
      <c r="C188" s="71"/>
      <c r="D188" s="71"/>
      <c r="E188" s="71"/>
      <c r="F188" s="71"/>
      <c r="G188" s="71"/>
      <c r="H188" s="71"/>
      <c r="I188" s="79"/>
    </row>
    <row r="189" spans="1:9" s="38" customFormat="1" ht="15.75" customHeight="1" x14ac:dyDescent="0.25">
      <c r="A189" s="35" t="s">
        <v>264</v>
      </c>
      <c r="B189" s="36"/>
      <c r="C189" s="36"/>
      <c r="D189" s="36"/>
      <c r="E189" s="36"/>
      <c r="G189" s="36"/>
      <c r="H189" s="36"/>
      <c r="I189" s="37"/>
    </row>
    <row r="190" spans="1:9" s="38" customFormat="1" ht="15.75" customHeight="1" x14ac:dyDescent="0.25">
      <c r="A190" s="72" t="s">
        <v>516</v>
      </c>
      <c r="B190" s="36"/>
      <c r="C190" s="36"/>
      <c r="D190" s="36"/>
      <c r="E190" s="36"/>
      <c r="F190" s="36"/>
      <c r="G190" s="36"/>
      <c r="H190" s="36"/>
      <c r="I190" s="37"/>
    </row>
    <row r="191" spans="1:9" ht="15.75" customHeight="1" x14ac:dyDescent="0.25">
      <c r="A191" s="20" t="s">
        <v>253</v>
      </c>
      <c r="B191" s="12"/>
      <c r="C191" s="30"/>
      <c r="D191" s="30"/>
      <c r="E191" s="30"/>
      <c r="F191" s="30"/>
      <c r="G191" s="30"/>
      <c r="H191" s="30"/>
    </row>
    <row r="192" spans="1:9" ht="15.75" customHeight="1" x14ac:dyDescent="0.25">
      <c r="A192" s="20" t="s">
        <v>589</v>
      </c>
      <c r="B192" s="12"/>
      <c r="C192" s="152"/>
      <c r="D192" s="152"/>
      <c r="E192" s="152"/>
      <c r="F192" s="152"/>
      <c r="G192" s="152"/>
      <c r="H192" s="152"/>
    </row>
    <row r="193" spans="1:10" ht="15.75" customHeight="1" x14ac:dyDescent="0.25">
      <c r="A193" s="20" t="s">
        <v>576</v>
      </c>
      <c r="B193" s="12"/>
      <c r="C193" s="147"/>
      <c r="D193" s="147"/>
      <c r="E193" s="147"/>
      <c r="F193" s="147"/>
      <c r="G193" s="147"/>
      <c r="H193" s="147"/>
    </row>
    <row r="194" spans="1:10" ht="15.75" customHeight="1" x14ac:dyDescent="0.25">
      <c r="A194" s="20" t="s">
        <v>598</v>
      </c>
      <c r="B194" s="12"/>
      <c r="C194" s="152"/>
      <c r="D194" s="152"/>
      <c r="E194" s="152"/>
      <c r="F194" s="152"/>
      <c r="G194" s="152"/>
      <c r="H194" s="152"/>
    </row>
    <row r="195" spans="1:10" ht="15.75" customHeight="1" x14ac:dyDescent="0.25">
      <c r="A195" s="20" t="s">
        <v>583</v>
      </c>
      <c r="B195" s="12"/>
      <c r="C195" s="152"/>
      <c r="D195" s="152"/>
      <c r="E195" s="152"/>
      <c r="F195" s="152"/>
      <c r="G195" s="152"/>
      <c r="H195" s="152"/>
    </row>
    <row r="196" spans="1:10" ht="15.75" customHeight="1" x14ac:dyDescent="0.25">
      <c r="A196" s="20" t="s">
        <v>590</v>
      </c>
      <c r="B196" s="12"/>
      <c r="C196" s="152"/>
      <c r="D196" s="152"/>
      <c r="E196" s="152"/>
      <c r="F196" s="152"/>
      <c r="G196" s="152"/>
      <c r="H196" s="152"/>
    </row>
    <row r="197" spans="1:10" s="10" customFormat="1" x14ac:dyDescent="0.25">
      <c r="A197" s="24" t="s">
        <v>207</v>
      </c>
      <c r="B197" s="11"/>
      <c r="C197" s="9"/>
      <c r="D197" s="9"/>
      <c r="E197" s="9"/>
      <c r="F197" s="9"/>
      <c r="G197" s="9"/>
      <c r="H197" s="9"/>
      <c r="I197" s="16"/>
      <c r="J197" s="36"/>
    </row>
    <row r="198" spans="1:10" s="10" customFormat="1" x14ac:dyDescent="0.25">
      <c r="B198" s="11"/>
      <c r="C198" s="9"/>
      <c r="D198" s="9"/>
      <c r="E198" s="9"/>
      <c r="F198" s="9"/>
      <c r="G198" s="9"/>
      <c r="H198" s="9"/>
      <c r="I198" s="16"/>
    </row>
  </sheetData>
  <mergeCells count="2">
    <mergeCell ref="B1:I1"/>
    <mergeCell ref="B160:C160"/>
  </mergeCells>
  <phoneticPr fontId="5" type="noConversion"/>
  <hyperlinks>
    <hyperlink ref="A3" r:id="rId1" display="https://portal.nifa.usda.gov/web/crisprojectpages/1022662.php" xr:uid="{386C7D55-5309-46CB-AB59-DFEAF2E1CF36}"/>
    <hyperlink ref="A4" r:id="rId2" display="https://portal.nifa.usda.gov/web/crisprojectpages/1023024.php" xr:uid="{849F5621-D2D5-4A36-8C9E-BBB50BED0B52}"/>
    <hyperlink ref="A5" r:id="rId3" display="https://portal.nifa.usda.gov/web/crisprojectpages/1023082.php" xr:uid="{3191338C-A528-4121-B980-D8331814D0CC}"/>
    <hyperlink ref="A6" r:id="rId4" display="https://portal.nifa.usda.gov/web/crisprojectpages/1022267.php" xr:uid="{408D041A-03E3-493E-97FF-6A8872458DF2}"/>
    <hyperlink ref="A7" r:id="rId5" display="https://portal.nifa.usda.gov/web/crisprojectpages/1022953.php" xr:uid="{AFA0CB9A-2DF3-4033-9408-CD65C7597017}"/>
    <hyperlink ref="A8" r:id="rId6" display="https://portal.nifa.usda.gov/web/crisprojectpages/1022267.php" xr:uid="{CE01DB89-4513-41B2-964D-BC96B5B90BFA}"/>
    <hyperlink ref="A9" r:id="rId7" display="https://portal.nifa.usda.gov/web/crisprojectpages/1022750.php" xr:uid="{D3E18A24-9E51-448B-AD9C-E13EA91E913F}"/>
    <hyperlink ref="A10" r:id="rId8" display="https://portal.nifa.usda.gov/web/crisprojectpages/1023000.php" xr:uid="{568D3036-7737-4DE7-B327-B91DFA166F1E}"/>
    <hyperlink ref="A12" r:id="rId9" display="https://portal.nifa.usda.gov/web/crisprojectpages/1021741.php" xr:uid="{9182FB35-97C5-49FE-BF61-CF427A9C7719}"/>
    <hyperlink ref="A13" r:id="rId10" display="https://portal.nifa.usda.gov/web/crisprojectpages/1022721.php" xr:uid="{3DAE213B-0A34-4FE4-B985-B42CDE66C85F}"/>
    <hyperlink ref="A14" r:id="rId11" display="https://portal.nifa.usda.gov/web/crisprojectpages/1022181.php" xr:uid="{A6027A19-3675-4F68-AD67-7B76169AF2E4}"/>
    <hyperlink ref="A15" r:id="rId12" display="https://portal.nifa.usda.gov/web/crisprojectpages/1022408.php" xr:uid="{675BB755-4D4B-4A57-87D8-32BA2581788F}"/>
    <hyperlink ref="A16" r:id="rId13" display="https://portal.nifa.usda.gov/web/crisprojectpages/1021819.php" xr:uid="{7E977D02-F4AE-4230-874F-45B20C8BAADC}"/>
    <hyperlink ref="A17" r:id="rId14" display="https://portal.nifa.usda.gov/web/crisprojectpages/1022181.php" xr:uid="{40091B24-DC5B-491A-80E4-8AB2BCAA4709}"/>
    <hyperlink ref="A18" r:id="rId15" display="https://portal.nifa.usda.gov/web/crisprojectpages/1022645.php" xr:uid="{CFEA253F-DE83-483E-A6C9-158D5F12CA8D}"/>
    <hyperlink ref="A19" r:id="rId16" display="https://portal.nifa.usda.gov/web/crisprojectpages/1022631.php" xr:uid="{B8362652-C5A1-4ECD-AF1E-D6DCB654A2E1}"/>
    <hyperlink ref="A20" r:id="rId17" display="https://portal.nifa.usda.gov/web/crisprojectpages/1021919.php" xr:uid="{85F4ADBD-5C7D-46B1-BE50-611088485003}"/>
    <hyperlink ref="A21" r:id="rId18" display="https://portal.nifa.usda.gov/web/crisprojectpages/1022215.php" xr:uid="{06FDB331-B64E-461F-AF83-700FB5D15472}"/>
    <hyperlink ref="A22" r:id="rId19" display="https://portal.nifa.usda.gov/web/crisprojectpages/1021629.php" xr:uid="{7C7C2F9E-3083-451D-A2F5-D334F59D7E70}"/>
    <hyperlink ref="A11" r:id="rId20" xr:uid="{0A067B2C-EC3E-430F-9371-23082AD1D1A1}"/>
    <hyperlink ref="A161" r:id="rId21" xr:uid="{8BB837A3-E3B8-440C-937F-0B32F507A3BE}"/>
    <hyperlink ref="A197" r:id="rId22" xr:uid="{DC24CD4D-D75A-49D3-8FCE-92F28D6D85BD}"/>
    <hyperlink ref="A171" r:id="rId23" xr:uid="{1035098E-F22D-485C-90D3-2C7C0B27B098}"/>
    <hyperlink ref="A183" r:id="rId24" location="filter=combo%3A.reports_studies.owb-funded-research" xr:uid="{7F20FF9C-E2E8-437A-9668-0DB848A84323}"/>
    <hyperlink ref="A180" r:id="rId25" xr:uid="{7C1F2D02-97DF-4EDF-9531-88628E458153}"/>
    <hyperlink ref="A163" r:id="rId26" xr:uid="{184BEC76-7611-4A6E-BC5F-F97C996A097A}"/>
    <hyperlink ref="A85" r:id="rId27" xr:uid="{5434D921-DB97-4411-BFAC-FB2823D39B00}"/>
    <hyperlink ref="A185" r:id="rId28" xr:uid="{AD4349F9-5C08-471F-A8F9-7E23919DB108}"/>
    <hyperlink ref="A100" r:id="rId29" xr:uid="{01F32DCF-EB3A-4D3B-A77C-D0DA43DDDB2F}"/>
    <hyperlink ref="A98" r:id="rId30" xr:uid="{372D30B8-BE2F-49E3-BEE0-60A67FC2D78C}"/>
    <hyperlink ref="A99" r:id="rId31" xr:uid="{A1F36109-B7C0-4ED6-9A70-213F6C974AF6}"/>
    <hyperlink ref="A165" r:id="rId32" xr:uid="{E7CA597C-5889-40B5-A7C4-5D3C8EA9D68A}"/>
    <hyperlink ref="A102" r:id="rId33" location="hydrogel" xr:uid="{18FDDF8A-0826-46AC-BB44-31655841C8FD}"/>
    <hyperlink ref="A166" r:id="rId34" xr:uid="{262DDBB9-F43B-4173-918E-E18EDA97BCA4}"/>
    <hyperlink ref="A103" r:id="rId35" xr:uid="{3731472A-8370-484A-8026-6C995A52F006}"/>
    <hyperlink ref="A188" r:id="rId36" xr:uid="{7457353F-5B04-4F5B-AAFB-9027E990C33F}"/>
    <hyperlink ref="A189" r:id="rId37" xr:uid="{2F806A06-5B82-4038-90A2-005DC9030DA4}"/>
    <hyperlink ref="A191" r:id="rId38" xr:uid="{526F7254-9C5F-4CAF-ABB0-32FFC8CE2EEE}"/>
    <hyperlink ref="A190" r:id="rId39" display="SCBGP= Speciality Crop Block Grant Program" xr:uid="{4C94A0B6-9FC2-4C04-B7F8-CA56AD5BABF2}"/>
    <hyperlink ref="A164" r:id="rId40" xr:uid="{E32D9F31-916D-400D-9072-07E50E9E1DC4}"/>
    <hyperlink ref="A108" r:id="rId41" xr:uid="{5878F5B9-FA48-4FCF-834D-3F0A2FB3A6D7}"/>
    <hyperlink ref="A109" r:id="rId42" display="Discovery, Characterization, and Evolution of Insect-Derived Effectors Using Wild and Cultivated Grape as a Model System." xr:uid="{DC9749FE-ECDE-4342-9C8D-A493E53833E1}"/>
    <hyperlink ref="A110" r:id="rId43" xr:uid="{0F705C86-6B96-43EE-B333-1BB1181276B8}"/>
    <hyperlink ref="A111" r:id="rId44" xr:uid="{1DFA9CFD-F0EE-43C0-86C7-8D307D0F21BB}"/>
    <hyperlink ref="A112" r:id="rId45" xr:uid="{4848F9AE-326E-4F02-A9AE-08EF3CEDC280}"/>
    <hyperlink ref="A113" r:id="rId46" xr:uid="{0194BDE7-EB45-4E44-A460-4C5C71BB591A}"/>
    <hyperlink ref="A176" r:id="rId47" xr:uid="{8D36B832-E57C-43CB-BCF2-6D00357D2446}"/>
    <hyperlink ref="A173" r:id="rId48" xr:uid="{A93C2EBA-0E24-4826-B72E-0B1AFBAAF341}"/>
    <hyperlink ref="A179" r:id="rId49" xr:uid="{FEEF9F10-7A71-49A7-B382-88A8E843E001}"/>
    <hyperlink ref="A182" r:id="rId50" xr:uid="{CAB2846A-6515-460B-896C-049551EF1087}"/>
    <hyperlink ref="A172" r:id="rId51" xr:uid="{10F1E162-E934-4425-8E04-CE086E894CFE}"/>
    <hyperlink ref="A177" r:id="rId52" xr:uid="{B393692C-49B2-4EAF-8545-4D625CA14BDB}"/>
    <hyperlink ref="A178" r:id="rId53" xr:uid="{A1B4E8E7-5AEB-4C63-AE8F-F9D79E797294}"/>
    <hyperlink ref="A169" r:id="rId54" xr:uid="{112B7BA6-A625-4DC0-9609-3CC3EDC3AA8A}"/>
    <hyperlink ref="A187" r:id="rId55" xr:uid="{6BC3C3FB-250A-4DEE-B902-370A208FC945}"/>
    <hyperlink ref="A186" r:id="rId56" xr:uid="{287F9ACF-CA48-4FBE-8147-DF003D11559F}"/>
    <hyperlink ref="A127" r:id="rId57" xr:uid="{CEE8918A-623C-46A6-B39D-DAC887107F57}"/>
    <hyperlink ref="A128" r:id="rId58" xr:uid="{C87BC793-86FB-4AE9-BA4B-608C4AAB7C7C}"/>
    <hyperlink ref="A129" r:id="rId59" xr:uid="{15A114C0-EDB6-49A1-9471-1F27E19FE1A0}"/>
    <hyperlink ref="A130" r:id="rId60" xr:uid="{04304845-6430-4EA6-B11A-14A895FF8216}"/>
    <hyperlink ref="A131" r:id="rId61" xr:uid="{9AA70181-B4DC-42AA-8863-A25DD4A8DB8D}"/>
    <hyperlink ref="A132" r:id="rId62" xr:uid="{82E3CCBF-2FA5-40E8-91D4-A56646C3A838}"/>
    <hyperlink ref="A160" r:id="rId63" xr:uid="{DE151CA4-CAD9-4B29-84AA-B18BF412A206}"/>
    <hyperlink ref="A170" r:id="rId64" xr:uid="{3E4FECC4-CB95-4CB8-BEDE-FBA2EE9DF123}"/>
    <hyperlink ref="A162" r:id="rId65" xr:uid="{C69FFEE4-AE2B-4FC4-A283-214801340153}"/>
    <hyperlink ref="A159" r:id="rId66" xr:uid="{D1D7CBD5-A0D0-402F-BB1B-5AEB1F1C5656}"/>
    <hyperlink ref="A174" r:id="rId67" display="MNDA + Minnesota Department of Agriculture" xr:uid="{BFA8D8D1-22DD-4B3E-BC94-A85FF7D4ABF2}"/>
    <hyperlink ref="A175" r:id="rId68" display="MTDA =  Montana Department of Agriculture" xr:uid="{22483381-7479-41EE-A237-51ADAF6ACA32}"/>
    <hyperlink ref="A181" r:id="rId69" xr:uid="{F13057B3-A464-4044-BA1B-38D2A7791CF6}"/>
    <hyperlink ref="A184" r:id="rId70" xr:uid="{1D944AC7-BFA1-474E-864A-20B2693B724D}"/>
    <hyperlink ref="A195" r:id="rId71" xr:uid="{21DD1A1B-A7AE-414C-BC6B-5E5B35D6F018}"/>
    <hyperlink ref="A196" r:id="rId72" xr:uid="{8FF41B8C-9D91-4568-A5AC-B44BB668BEDE}"/>
    <hyperlink ref="A193" r:id="rId73" display="TNDA = Texas Department of Agriculture" xr:uid="{0F72026E-6528-4194-AF8F-173DE7CD1D37}"/>
    <hyperlink ref="A192" r:id="rId74" xr:uid="{30E52F9B-B36C-4638-A858-4D252E06C901}"/>
    <hyperlink ref="A194" r:id="rId75" xr:uid="{4A40C754-5F6A-47F8-97BB-CD309618D3DF}"/>
    <hyperlink ref="A168" r:id="rId76" xr:uid="{24BB58E9-1735-4380-8FAD-752090495D7B}"/>
  </hyperlinks>
  <pageMargins left="0.7" right="0.7" top="0.75" bottom="0.75" header="0.3" footer="0.3"/>
  <pageSetup orientation="portrait" r:id="rId77"/>
  <drawing r:id="rId7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50073-7928-4E8D-911D-AD35B42540BC}">
  <sheetPr codeName="Sheet3"/>
  <dimension ref="A1:B26"/>
  <sheetViews>
    <sheetView workbookViewId="0">
      <selection activeCell="H25" sqref="H25"/>
    </sheetView>
  </sheetViews>
  <sheetFormatPr defaultRowHeight="15" x14ac:dyDescent="0.25"/>
  <cols>
    <col min="1" max="1" width="15" customWidth="1"/>
    <col min="2" max="2" width="32.7109375" customWidth="1"/>
  </cols>
  <sheetData>
    <row r="1" spans="1:2" ht="15.75" x14ac:dyDescent="0.25">
      <c r="A1" s="39" t="s">
        <v>265</v>
      </c>
      <c r="B1" s="39"/>
    </row>
    <row r="2" spans="1:2" ht="15.75" x14ac:dyDescent="0.25">
      <c r="A2" s="39" t="s">
        <v>266</v>
      </c>
      <c r="B2" s="39"/>
    </row>
    <row r="3" spans="1:2" ht="15.75" x14ac:dyDescent="0.25">
      <c r="A3" s="39"/>
      <c r="B3" s="40"/>
    </row>
    <row r="4" spans="1:2" ht="15.75" x14ac:dyDescent="0.25">
      <c r="A4" s="41" t="s">
        <v>438</v>
      </c>
      <c r="B4" s="39"/>
    </row>
    <row r="5" spans="1:2" ht="15.75" x14ac:dyDescent="0.25">
      <c r="A5" s="40"/>
      <c r="B5" s="40"/>
    </row>
    <row r="6" spans="1:2" ht="15.75" x14ac:dyDescent="0.25">
      <c r="A6" s="39"/>
      <c r="B6" s="42" t="s">
        <v>267</v>
      </c>
    </row>
    <row r="7" spans="1:2" ht="15.75" x14ac:dyDescent="0.25">
      <c r="A7" s="43" t="s">
        <v>268</v>
      </c>
      <c r="B7" s="44" t="s">
        <v>269</v>
      </c>
    </row>
    <row r="8" spans="1:2" ht="15.75" x14ac:dyDescent="0.25">
      <c r="A8" s="39"/>
      <c r="B8" s="42"/>
    </row>
    <row r="9" spans="1:2" ht="15.75" x14ac:dyDescent="0.25">
      <c r="A9" s="45" t="s">
        <v>270</v>
      </c>
      <c r="B9" s="46">
        <f>759626-26</f>
        <v>759600</v>
      </c>
    </row>
    <row r="10" spans="1:2" ht="15.75" x14ac:dyDescent="0.25">
      <c r="A10" s="45" t="s">
        <v>271</v>
      </c>
      <c r="B10" s="46">
        <f>4730422-22</f>
        <v>4730400</v>
      </c>
    </row>
    <row r="11" spans="1:2" ht="15.75" x14ac:dyDescent="0.25">
      <c r="A11" s="45" t="s">
        <v>272</v>
      </c>
      <c r="B11" s="46">
        <f>3989334-34</f>
        <v>3989300</v>
      </c>
    </row>
    <row r="12" spans="1:2" ht="15.75" x14ac:dyDescent="0.25">
      <c r="A12" s="45" t="s">
        <v>273</v>
      </c>
      <c r="B12" s="46">
        <f>502076+24</f>
        <v>502100</v>
      </c>
    </row>
    <row r="13" spans="1:2" ht="15.75" x14ac:dyDescent="0.25">
      <c r="A13" s="45" t="s">
        <v>274</v>
      </c>
      <c r="B13" s="46">
        <f>119336-36</f>
        <v>119300</v>
      </c>
    </row>
    <row r="14" spans="1:2" ht="15.75" x14ac:dyDescent="0.25">
      <c r="A14" s="45" t="s">
        <v>275</v>
      </c>
      <c r="B14" s="46">
        <v>216100</v>
      </c>
    </row>
    <row r="15" spans="1:2" ht="15.75" x14ac:dyDescent="0.25">
      <c r="A15" s="45" t="s">
        <v>276</v>
      </c>
      <c r="B15" s="46">
        <f>1655854+46</f>
        <v>1655900</v>
      </c>
    </row>
    <row r="16" spans="1:2" ht="15.75" x14ac:dyDescent="0.25">
      <c r="A16" s="45" t="s">
        <v>277</v>
      </c>
      <c r="B16" s="46">
        <f>169349+51</f>
        <v>169400</v>
      </c>
    </row>
    <row r="17" spans="1:2" ht="15.75" x14ac:dyDescent="0.25">
      <c r="A17" s="45" t="s">
        <v>278</v>
      </c>
      <c r="B17" s="46">
        <f>1977152-52</f>
        <v>1977100</v>
      </c>
    </row>
    <row r="18" spans="1:2" ht="15.75" x14ac:dyDescent="0.25">
      <c r="A18" s="45" t="s">
        <v>279</v>
      </c>
      <c r="B18" s="46">
        <f>5076071+29</f>
        <v>5076100</v>
      </c>
    </row>
    <row r="19" spans="1:2" ht="15.75" x14ac:dyDescent="0.25">
      <c r="A19" s="45" t="s">
        <v>280</v>
      </c>
      <c r="B19" s="46">
        <f>655252+48</f>
        <v>655300</v>
      </c>
    </row>
    <row r="20" spans="1:2" ht="15.75" x14ac:dyDescent="0.25">
      <c r="A20" s="45" t="s">
        <v>281</v>
      </c>
      <c r="B20" s="46">
        <v>0</v>
      </c>
    </row>
    <row r="21" spans="1:2" ht="15.75" x14ac:dyDescent="0.25">
      <c r="A21" s="45" t="s">
        <v>282</v>
      </c>
      <c r="B21" s="46">
        <v>0</v>
      </c>
    </row>
    <row r="22" spans="1:2" ht="15.75" x14ac:dyDescent="0.25">
      <c r="A22" s="45" t="s">
        <v>283</v>
      </c>
      <c r="B22" s="46">
        <v>0</v>
      </c>
    </row>
    <row r="23" spans="1:2" ht="15.75" x14ac:dyDescent="0.25">
      <c r="A23" s="45" t="s">
        <v>284</v>
      </c>
      <c r="B23" s="46">
        <v>0</v>
      </c>
    </row>
    <row r="24" spans="1:2" ht="15.75" x14ac:dyDescent="0.25">
      <c r="A24" s="45" t="s">
        <v>285</v>
      </c>
      <c r="B24" s="46">
        <v>0</v>
      </c>
    </row>
    <row r="25" spans="1:2" ht="15.75" x14ac:dyDescent="0.25">
      <c r="A25" s="45" t="s">
        <v>286</v>
      </c>
      <c r="B25" s="46">
        <v>0</v>
      </c>
    </row>
    <row r="26" spans="1:2" ht="15.75" x14ac:dyDescent="0.25">
      <c r="A26" s="47" t="s">
        <v>287</v>
      </c>
      <c r="B26" s="48">
        <f>SUM(B9:B25)</f>
        <v>19850600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C3D3A-72CA-4801-951A-0E237FCE4F9D}">
  <sheetPr codeName="Sheet4"/>
  <dimension ref="A1:D29"/>
  <sheetViews>
    <sheetView workbookViewId="0">
      <selection activeCell="C6" sqref="C6"/>
    </sheetView>
  </sheetViews>
  <sheetFormatPr defaultRowHeight="15" x14ac:dyDescent="0.25"/>
  <cols>
    <col min="1" max="1" width="37.85546875" customWidth="1"/>
    <col min="2" max="2" width="20.28515625" customWidth="1"/>
    <col min="3" max="3" width="76.42578125" customWidth="1"/>
    <col min="4" max="4" width="17" customWidth="1"/>
  </cols>
  <sheetData>
    <row r="1" spans="1:4" ht="26.25" customHeight="1" x14ac:dyDescent="0.25">
      <c r="A1" s="278" t="s">
        <v>380</v>
      </c>
      <c r="B1" s="278"/>
      <c r="C1" s="278"/>
      <c r="D1" s="278"/>
    </row>
    <row r="2" spans="1:4" x14ac:dyDescent="0.25">
      <c r="A2" s="49" t="s">
        <v>268</v>
      </c>
      <c r="B2" s="50" t="s">
        <v>288</v>
      </c>
      <c r="C2" s="51" t="s">
        <v>289</v>
      </c>
      <c r="D2" s="51" t="s">
        <v>290</v>
      </c>
    </row>
    <row r="3" spans="1:4" ht="32.25" customHeight="1" x14ac:dyDescent="0.25">
      <c r="A3" s="52" t="s">
        <v>291</v>
      </c>
      <c r="B3" s="53" t="s">
        <v>292</v>
      </c>
      <c r="C3" s="19" t="s">
        <v>293</v>
      </c>
      <c r="D3" s="53" t="s">
        <v>294</v>
      </c>
    </row>
    <row r="4" spans="1:4" ht="34.5" customHeight="1" x14ac:dyDescent="0.25">
      <c r="A4" s="52"/>
      <c r="B4" s="53" t="s">
        <v>295</v>
      </c>
      <c r="C4" s="19" t="s">
        <v>296</v>
      </c>
      <c r="D4" s="53" t="s">
        <v>297</v>
      </c>
    </row>
    <row r="5" spans="1:4" ht="33" customHeight="1" x14ac:dyDescent="0.25">
      <c r="A5" s="52"/>
      <c r="B5" s="53" t="s">
        <v>298</v>
      </c>
      <c r="C5" s="19" t="s">
        <v>299</v>
      </c>
      <c r="D5" s="53" t="s">
        <v>300</v>
      </c>
    </row>
    <row r="6" spans="1:4" ht="34.5" customHeight="1" x14ac:dyDescent="0.25">
      <c r="A6" s="54" t="s">
        <v>301</v>
      </c>
      <c r="B6" s="55" t="s">
        <v>440</v>
      </c>
      <c r="C6" s="56" t="s">
        <v>302</v>
      </c>
      <c r="D6" s="55" t="s">
        <v>303</v>
      </c>
    </row>
    <row r="7" spans="1:4" ht="33.75" customHeight="1" x14ac:dyDescent="0.25">
      <c r="A7" s="54"/>
      <c r="B7" s="55" t="s">
        <v>304</v>
      </c>
      <c r="C7" s="56" t="s">
        <v>305</v>
      </c>
      <c r="D7" s="55" t="s">
        <v>306</v>
      </c>
    </row>
    <row r="8" spans="1:4" ht="33.75" customHeight="1" x14ac:dyDescent="0.25">
      <c r="A8" s="54"/>
      <c r="B8" s="55" t="s">
        <v>307</v>
      </c>
      <c r="C8" s="56" t="s">
        <v>308</v>
      </c>
      <c r="D8" s="55" t="s">
        <v>309</v>
      </c>
    </row>
    <row r="9" spans="1:4" ht="33.75" customHeight="1" x14ac:dyDescent="0.25">
      <c r="A9" s="54"/>
      <c r="B9" s="55" t="s">
        <v>310</v>
      </c>
      <c r="C9" s="56" t="s">
        <v>311</v>
      </c>
      <c r="D9" s="55" t="s">
        <v>312</v>
      </c>
    </row>
    <row r="10" spans="1:4" ht="49.5" customHeight="1" x14ac:dyDescent="0.25">
      <c r="A10" s="52" t="s">
        <v>313</v>
      </c>
      <c r="B10" s="53" t="s">
        <v>314</v>
      </c>
      <c r="C10" s="19" t="s">
        <v>315</v>
      </c>
      <c r="D10" s="53" t="s">
        <v>316</v>
      </c>
    </row>
    <row r="11" spans="1:4" ht="25.5" customHeight="1" x14ac:dyDescent="0.25">
      <c r="A11" s="52"/>
      <c r="B11" s="53" t="s">
        <v>317</v>
      </c>
      <c r="C11" s="19" t="s">
        <v>318</v>
      </c>
      <c r="D11" s="53" t="s">
        <v>319</v>
      </c>
    </row>
    <row r="12" spans="1:4" ht="33" customHeight="1" x14ac:dyDescent="0.25">
      <c r="A12" s="52"/>
      <c r="B12" s="53" t="s">
        <v>320</v>
      </c>
      <c r="C12" s="19" t="s">
        <v>321</v>
      </c>
      <c r="D12" s="53" t="s">
        <v>322</v>
      </c>
    </row>
    <row r="13" spans="1:4" ht="34.5" customHeight="1" x14ac:dyDescent="0.25">
      <c r="A13" s="54" t="s">
        <v>323</v>
      </c>
      <c r="B13" s="55" t="s">
        <v>324</v>
      </c>
      <c r="C13" s="56" t="s">
        <v>325</v>
      </c>
      <c r="D13" s="55" t="s">
        <v>326</v>
      </c>
    </row>
    <row r="14" spans="1:4" ht="31.5" customHeight="1" x14ac:dyDescent="0.25">
      <c r="A14" s="52" t="s">
        <v>327</v>
      </c>
      <c r="B14" s="53" t="s">
        <v>328</v>
      </c>
      <c r="C14" s="19" t="s">
        <v>329</v>
      </c>
      <c r="D14" s="53" t="s">
        <v>330</v>
      </c>
    </row>
    <row r="15" spans="1:4" ht="34.5" customHeight="1" x14ac:dyDescent="0.25">
      <c r="A15" s="54" t="s">
        <v>331</v>
      </c>
      <c r="B15" s="55" t="s">
        <v>332</v>
      </c>
      <c r="C15" s="56" t="s">
        <v>333</v>
      </c>
      <c r="D15" s="55" t="s">
        <v>334</v>
      </c>
    </row>
    <row r="16" spans="1:4" ht="35.25" customHeight="1" x14ac:dyDescent="0.25">
      <c r="A16" s="52" t="s">
        <v>335</v>
      </c>
      <c r="B16" s="53" t="s">
        <v>336</v>
      </c>
      <c r="C16" s="57" t="s">
        <v>337</v>
      </c>
      <c r="D16" s="53" t="s">
        <v>338</v>
      </c>
    </row>
    <row r="17" spans="1:4" ht="18" customHeight="1" x14ac:dyDescent="0.25">
      <c r="A17" s="52"/>
      <c r="B17" s="53" t="s">
        <v>339</v>
      </c>
      <c r="C17" s="57" t="s">
        <v>340</v>
      </c>
      <c r="D17" s="53" t="s">
        <v>341</v>
      </c>
    </row>
    <row r="18" spans="1:4" ht="33.75" customHeight="1" x14ac:dyDescent="0.25">
      <c r="A18" s="52"/>
      <c r="B18" s="53" t="s">
        <v>342</v>
      </c>
      <c r="C18" s="57" t="s">
        <v>343</v>
      </c>
      <c r="D18" s="53" t="s">
        <v>344</v>
      </c>
    </row>
    <row r="19" spans="1:4" ht="30.75" customHeight="1" x14ac:dyDescent="0.25">
      <c r="A19" s="54" t="s">
        <v>345</v>
      </c>
      <c r="B19" s="55" t="s">
        <v>346</v>
      </c>
      <c r="C19" s="56" t="s">
        <v>347</v>
      </c>
      <c r="D19" s="55" t="s">
        <v>348</v>
      </c>
    </row>
    <row r="20" spans="1:4" ht="50.25" customHeight="1" x14ac:dyDescent="0.25">
      <c r="A20" s="52" t="s">
        <v>349</v>
      </c>
      <c r="B20" s="53" t="s">
        <v>350</v>
      </c>
      <c r="C20" s="19" t="s">
        <v>351</v>
      </c>
      <c r="D20" s="53" t="s">
        <v>352</v>
      </c>
    </row>
    <row r="21" spans="1:4" ht="39.75" customHeight="1" x14ac:dyDescent="0.25">
      <c r="A21" s="52"/>
      <c r="B21" s="53" t="s">
        <v>353</v>
      </c>
      <c r="C21" s="19" t="s">
        <v>354</v>
      </c>
      <c r="D21" s="53" t="s">
        <v>352</v>
      </c>
    </row>
    <row r="22" spans="1:4" ht="35.25" customHeight="1" x14ac:dyDescent="0.25">
      <c r="A22" s="54" t="s">
        <v>355</v>
      </c>
      <c r="B22" s="55" t="s">
        <v>356</v>
      </c>
      <c r="C22" s="56" t="s">
        <v>357</v>
      </c>
      <c r="D22" s="55" t="s">
        <v>358</v>
      </c>
    </row>
    <row r="23" spans="1:4" ht="36.75" customHeight="1" x14ac:dyDescent="0.25">
      <c r="A23" s="54"/>
      <c r="B23" s="55" t="s">
        <v>359</v>
      </c>
      <c r="C23" s="56" t="s">
        <v>360</v>
      </c>
      <c r="D23" s="55" t="s">
        <v>361</v>
      </c>
    </row>
    <row r="24" spans="1:4" ht="34.5" customHeight="1" x14ac:dyDescent="0.25">
      <c r="A24" s="54"/>
      <c r="B24" s="55" t="s">
        <v>362</v>
      </c>
      <c r="C24" s="56" t="s">
        <v>363</v>
      </c>
      <c r="D24" s="55" t="s">
        <v>364</v>
      </c>
    </row>
    <row r="25" spans="1:4" ht="18.75" customHeight="1" x14ac:dyDescent="0.25">
      <c r="A25" s="54"/>
      <c r="B25" s="55" t="s">
        <v>365</v>
      </c>
      <c r="C25" s="56" t="s">
        <v>366</v>
      </c>
      <c r="D25" s="55" t="s">
        <v>367</v>
      </c>
    </row>
    <row r="26" spans="1:4" ht="34.5" customHeight="1" x14ac:dyDescent="0.25">
      <c r="A26" s="54"/>
      <c r="B26" s="55" t="s">
        <v>368</v>
      </c>
      <c r="C26" s="56" t="s">
        <v>369</v>
      </c>
      <c r="D26" s="55" t="s">
        <v>370</v>
      </c>
    </row>
    <row r="27" spans="1:4" ht="35.25" customHeight="1" x14ac:dyDescent="0.25">
      <c r="A27" s="54"/>
      <c r="B27" s="59" t="s">
        <v>371</v>
      </c>
      <c r="C27" s="56" t="s">
        <v>372</v>
      </c>
      <c r="D27" s="55" t="s">
        <v>364</v>
      </c>
    </row>
    <row r="28" spans="1:4" ht="32.25" customHeight="1" x14ac:dyDescent="0.25">
      <c r="A28" s="52" t="s">
        <v>373</v>
      </c>
      <c r="B28" s="60" t="s">
        <v>374</v>
      </c>
      <c r="C28" s="57" t="s">
        <v>375</v>
      </c>
      <c r="D28" s="53" t="s">
        <v>376</v>
      </c>
    </row>
    <row r="29" spans="1:4" ht="20.25" customHeight="1" x14ac:dyDescent="0.25">
      <c r="A29" s="52"/>
      <c r="B29" s="60" t="s">
        <v>377</v>
      </c>
      <c r="C29" s="57" t="s">
        <v>378</v>
      </c>
      <c r="D29" s="53" t="s">
        <v>379</v>
      </c>
    </row>
  </sheetData>
  <mergeCells count="1">
    <mergeCell ref="A1:D1"/>
  </mergeCells>
  <hyperlinks>
    <hyperlink ref="C3" r:id="rId1" xr:uid="{9D002788-43CF-46EB-9396-A605E77A41F3}"/>
    <hyperlink ref="C4" r:id="rId2" xr:uid="{C0D17167-4F6E-478E-9D80-15013737A9B2}"/>
    <hyperlink ref="C5" r:id="rId3" xr:uid="{BDAEA0DB-8134-4E9A-A05B-0C74B2B73513}"/>
    <hyperlink ref="C6" r:id="rId4" xr:uid="{1A972724-5B3A-443E-AE9D-0DFF676F2D4D}"/>
    <hyperlink ref="C7" r:id="rId5" xr:uid="{C6D0B7D6-DF3A-4903-94B3-AB30FE92AA32}"/>
    <hyperlink ref="C8" r:id="rId6" xr:uid="{7162EEA1-9590-46F9-AC4E-053E0D76AE66}"/>
    <hyperlink ref="C9" r:id="rId7" xr:uid="{39090C65-5E15-4561-A014-90FDCEEBCF7A}"/>
    <hyperlink ref="C10" r:id="rId8" xr:uid="{7FD9E850-2F84-4030-BCAF-63A65B6E377A}"/>
    <hyperlink ref="C11" r:id="rId9" xr:uid="{AC1E5E7C-79BE-46B8-8BDC-7DE2AC5B3FA7}"/>
    <hyperlink ref="C12" r:id="rId10" xr:uid="{E5EC682F-661C-46B4-B34B-0B0DFF5AD492}"/>
    <hyperlink ref="C13" r:id="rId11" display="Ipm Methods For Insect Pests Of Orchard Crops" xr:uid="{8136A81B-E27F-4357-B788-38E8745CE609}"/>
    <hyperlink ref="C14" r:id="rId12" xr:uid="{A46B0914-FEDA-4F56-8E2A-186165DF458D}"/>
    <hyperlink ref="C15" r:id="rId13" xr:uid="{F3A97991-26E0-43D6-A603-5A63DB11DBA5}"/>
    <hyperlink ref="C16" r:id="rId14" xr:uid="{B37F53FD-3979-403E-8772-DA4D54599335}"/>
    <hyperlink ref="C17" r:id="rId15" xr:uid="{0A4C209C-8FEA-43CA-9B46-47D1DA95A106}"/>
    <hyperlink ref="C18" r:id="rId16" xr:uid="{38F79ED2-6324-47E4-8547-67F7FDE4E13F}"/>
    <hyperlink ref="C19" r:id="rId17" xr:uid="{B35D63AC-9D79-4A7E-8DE5-B96749FB8A82}"/>
    <hyperlink ref="C20" r:id="rId18" xr:uid="{3030C450-7447-485F-8AEB-E5FF2274ADA5}"/>
    <hyperlink ref="C21" r:id="rId19" xr:uid="{450E4938-E60D-4449-B2B2-25D5E38372DF}"/>
    <hyperlink ref="C22" r:id="rId20" xr:uid="{E375EB9F-5CF9-48A6-A64C-1D9CCCD8EC16}"/>
    <hyperlink ref="C23" r:id="rId21" xr:uid="{C6D08BAD-3BF6-4287-BD24-6CC37E592605}"/>
    <hyperlink ref="C24" r:id="rId22" xr:uid="{1D8FD1EC-0B8C-4C3C-90C7-60BBE59A3759}"/>
    <hyperlink ref="C25" r:id="rId23" xr:uid="{D1511DC9-F851-48DB-B3B9-D2D5A2355779}"/>
    <hyperlink ref="C26" r:id="rId24" xr:uid="{92EAB16C-FDA3-4193-8483-5BCC621A8332}"/>
    <hyperlink ref="C27" r:id="rId25" xr:uid="{DAA53246-464F-4A54-9517-ADFDA1E9DAC6}"/>
    <hyperlink ref="C28" r:id="rId26" xr:uid="{AB0B1D57-3B4F-426B-8A47-61CD1CC16588}"/>
    <hyperlink ref="C29" r:id="rId27" xr:uid="{17406D51-4302-4FB9-8A2A-3623AB63AB31}"/>
  </hyperlinks>
  <pageMargins left="0.7" right="0.7" top="0.75" bottom="0.75" header="0.3" footer="0.3"/>
  <pageSetup orientation="portrait" r:id="rId2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8B77-B767-4E75-B6B3-B3D9EE171CC4}">
  <sheetPr codeName="Sheet5"/>
  <dimension ref="A1:J25"/>
  <sheetViews>
    <sheetView topLeftCell="A11" zoomScale="90" zoomScaleNormal="90" workbookViewId="0">
      <selection activeCell="A25" sqref="A25"/>
    </sheetView>
  </sheetViews>
  <sheetFormatPr defaultRowHeight="15" x14ac:dyDescent="0.25"/>
  <cols>
    <col min="1" max="1" width="72" customWidth="1"/>
    <col min="2" max="2" width="19.140625" customWidth="1"/>
    <col min="3" max="3" width="19.28515625" customWidth="1"/>
    <col min="4" max="4" width="36.7109375" customWidth="1"/>
    <col min="5" max="5" width="15.42578125" customWidth="1"/>
    <col min="6" max="6" width="14.5703125" customWidth="1"/>
    <col min="7" max="7" width="32.140625" customWidth="1"/>
    <col min="8" max="10" width="9.140625" style="69"/>
  </cols>
  <sheetData>
    <row r="1" spans="1:10" ht="18" customHeight="1" x14ac:dyDescent="0.25">
      <c r="A1" s="58" t="s">
        <v>436</v>
      </c>
    </row>
    <row r="2" spans="1:10" ht="53.25" customHeight="1" x14ac:dyDescent="0.25">
      <c r="A2" s="61" t="s">
        <v>0</v>
      </c>
      <c r="B2" s="62" t="s">
        <v>381</v>
      </c>
      <c r="C2" s="62" t="s">
        <v>382</v>
      </c>
      <c r="D2" s="62" t="s">
        <v>383</v>
      </c>
      <c r="E2" s="62" t="s">
        <v>3</v>
      </c>
      <c r="F2" s="63" t="s">
        <v>4</v>
      </c>
      <c r="G2" s="64" t="s">
        <v>437</v>
      </c>
    </row>
    <row r="3" spans="1:10" ht="29.25" customHeight="1" x14ac:dyDescent="0.25">
      <c r="A3" s="34" t="s">
        <v>384</v>
      </c>
      <c r="B3" s="34" t="s">
        <v>385</v>
      </c>
      <c r="C3" s="34" t="s">
        <v>386</v>
      </c>
      <c r="D3" s="34" t="s">
        <v>387</v>
      </c>
      <c r="E3" s="68">
        <v>42643</v>
      </c>
      <c r="F3" s="68">
        <v>44195</v>
      </c>
      <c r="G3" s="67" t="s">
        <v>439</v>
      </c>
      <c r="I3" s="70"/>
      <c r="J3" s="70"/>
    </row>
    <row r="4" spans="1:10" ht="36" customHeight="1" x14ac:dyDescent="0.25">
      <c r="A4" s="34" t="s">
        <v>388</v>
      </c>
      <c r="B4" s="34" t="s">
        <v>389</v>
      </c>
      <c r="C4" s="34" t="s">
        <v>386</v>
      </c>
      <c r="D4" s="34" t="s">
        <v>390</v>
      </c>
      <c r="E4" s="68">
        <v>44104</v>
      </c>
      <c r="F4" s="68">
        <v>44227</v>
      </c>
      <c r="G4" s="65" t="s">
        <v>440</v>
      </c>
    </row>
    <row r="5" spans="1:10" ht="31.5" customHeight="1" x14ac:dyDescent="0.25">
      <c r="A5" s="34" t="s">
        <v>391</v>
      </c>
      <c r="B5" s="34" t="s">
        <v>389</v>
      </c>
      <c r="C5" s="34" t="s">
        <v>392</v>
      </c>
      <c r="D5" s="34" t="s">
        <v>393</v>
      </c>
      <c r="E5" s="68">
        <v>43661</v>
      </c>
      <c r="F5" s="68">
        <v>44256</v>
      </c>
      <c r="G5" s="67" t="s">
        <v>310</v>
      </c>
    </row>
    <row r="6" spans="1:10" ht="31.5" customHeight="1" x14ac:dyDescent="0.25">
      <c r="A6" s="34" t="s">
        <v>394</v>
      </c>
      <c r="B6" s="34" t="s">
        <v>389</v>
      </c>
      <c r="C6" s="34" t="s">
        <v>395</v>
      </c>
      <c r="D6" s="34" t="s">
        <v>396</v>
      </c>
      <c r="E6" s="68">
        <v>43374</v>
      </c>
      <c r="F6" s="68">
        <v>44286</v>
      </c>
      <c r="G6" s="66" t="s">
        <v>314</v>
      </c>
    </row>
    <row r="7" spans="1:10" ht="33.75" customHeight="1" x14ac:dyDescent="0.25">
      <c r="A7" s="34" t="s">
        <v>397</v>
      </c>
      <c r="B7" s="34" t="s">
        <v>389</v>
      </c>
      <c r="C7" s="34" t="s">
        <v>386</v>
      </c>
      <c r="D7" s="34" t="s">
        <v>398</v>
      </c>
      <c r="E7" s="68">
        <v>43374</v>
      </c>
      <c r="F7" s="68">
        <v>44286</v>
      </c>
      <c r="G7" s="66" t="s">
        <v>314</v>
      </c>
    </row>
    <row r="8" spans="1:10" ht="33" customHeight="1" x14ac:dyDescent="0.25">
      <c r="A8" s="34" t="s">
        <v>399</v>
      </c>
      <c r="B8" s="34" t="s">
        <v>389</v>
      </c>
      <c r="C8" s="34" t="s">
        <v>400</v>
      </c>
      <c r="D8" s="34" t="s">
        <v>401</v>
      </c>
      <c r="E8" s="68">
        <v>43435</v>
      </c>
      <c r="F8" s="68">
        <v>44316</v>
      </c>
      <c r="G8" s="67" t="s">
        <v>310</v>
      </c>
    </row>
    <row r="9" spans="1:10" ht="46.5" customHeight="1" x14ac:dyDescent="0.25">
      <c r="A9" s="34" t="s">
        <v>402</v>
      </c>
      <c r="B9" s="34" t="s">
        <v>385</v>
      </c>
      <c r="C9" s="34" t="s">
        <v>403</v>
      </c>
      <c r="D9" s="34" t="s">
        <v>404</v>
      </c>
      <c r="E9" s="68">
        <v>43586</v>
      </c>
      <c r="F9" s="68">
        <v>44316</v>
      </c>
      <c r="G9" s="67" t="s">
        <v>307</v>
      </c>
    </row>
    <row r="10" spans="1:10" ht="22.5" customHeight="1" x14ac:dyDescent="0.25">
      <c r="A10" s="34" t="s">
        <v>405</v>
      </c>
      <c r="B10" s="34" t="s">
        <v>385</v>
      </c>
      <c r="C10" s="34" t="s">
        <v>403</v>
      </c>
      <c r="D10" s="34" t="s">
        <v>406</v>
      </c>
      <c r="E10" s="68">
        <v>43983</v>
      </c>
      <c r="F10" s="68">
        <v>44347</v>
      </c>
      <c r="G10" s="67" t="s">
        <v>356</v>
      </c>
    </row>
    <row r="11" spans="1:10" ht="24.75" customHeight="1" x14ac:dyDescent="0.25">
      <c r="A11" s="34" t="s">
        <v>407</v>
      </c>
      <c r="B11" s="34" t="s">
        <v>385</v>
      </c>
      <c r="C11" s="34" t="s">
        <v>386</v>
      </c>
      <c r="D11" s="34" t="s">
        <v>442</v>
      </c>
      <c r="E11" s="68">
        <v>43739</v>
      </c>
      <c r="F11" s="68">
        <v>44439</v>
      </c>
      <c r="G11" s="8" t="s">
        <v>439</v>
      </c>
    </row>
    <row r="12" spans="1:10" ht="30.75" customHeight="1" x14ac:dyDescent="0.25">
      <c r="A12" s="34" t="s">
        <v>408</v>
      </c>
      <c r="B12" s="34" t="s">
        <v>385</v>
      </c>
      <c r="C12" s="34" t="s">
        <v>392</v>
      </c>
      <c r="D12" s="34" t="s">
        <v>409</v>
      </c>
      <c r="E12" s="68">
        <v>42614</v>
      </c>
      <c r="F12" s="68">
        <v>44439</v>
      </c>
      <c r="G12" s="67" t="s">
        <v>353</v>
      </c>
    </row>
    <row r="13" spans="1:10" ht="34.5" customHeight="1" x14ac:dyDescent="0.25">
      <c r="A13" s="34" t="s">
        <v>410</v>
      </c>
      <c r="B13" s="34" t="s">
        <v>411</v>
      </c>
      <c r="C13" s="34" t="s">
        <v>403</v>
      </c>
      <c r="D13" s="34" t="s">
        <v>412</v>
      </c>
      <c r="E13" s="68">
        <v>43344</v>
      </c>
      <c r="F13" s="68">
        <v>44469</v>
      </c>
      <c r="G13" s="67" t="s">
        <v>356</v>
      </c>
    </row>
    <row r="14" spans="1:10" ht="32.25" customHeight="1" x14ac:dyDescent="0.25">
      <c r="A14" s="34" t="s">
        <v>413</v>
      </c>
      <c r="B14" s="34" t="s">
        <v>385</v>
      </c>
      <c r="C14" s="34" t="s">
        <v>386</v>
      </c>
      <c r="D14" s="34" t="s">
        <v>442</v>
      </c>
      <c r="E14" s="68">
        <v>43007</v>
      </c>
      <c r="F14" s="68">
        <v>44470</v>
      </c>
      <c r="G14" s="8" t="s">
        <v>439</v>
      </c>
    </row>
    <row r="15" spans="1:10" ht="46.5" customHeight="1" x14ac:dyDescent="0.25">
      <c r="A15" s="34" t="s">
        <v>414</v>
      </c>
      <c r="B15" s="34" t="s">
        <v>411</v>
      </c>
      <c r="C15" s="34" t="s">
        <v>395</v>
      </c>
      <c r="D15" s="34" t="s">
        <v>415</v>
      </c>
      <c r="E15" s="68">
        <v>44044</v>
      </c>
      <c r="F15" s="68">
        <v>44500</v>
      </c>
      <c r="G15" s="67" t="s">
        <v>441</v>
      </c>
    </row>
    <row r="16" spans="1:10" ht="33.75" customHeight="1" x14ac:dyDescent="0.25">
      <c r="A16" s="34" t="s">
        <v>416</v>
      </c>
      <c r="B16" s="34" t="s">
        <v>385</v>
      </c>
      <c r="C16" s="34" t="s">
        <v>386</v>
      </c>
      <c r="D16" s="34" t="s">
        <v>417</v>
      </c>
      <c r="E16" s="68">
        <v>43371</v>
      </c>
      <c r="F16" s="68">
        <v>44530</v>
      </c>
      <c r="G16" s="8" t="s">
        <v>439</v>
      </c>
    </row>
    <row r="17" spans="1:7" ht="33" customHeight="1" x14ac:dyDescent="0.25">
      <c r="A17" s="34" t="s">
        <v>418</v>
      </c>
      <c r="B17" s="34" t="s">
        <v>385</v>
      </c>
      <c r="C17" s="34" t="s">
        <v>419</v>
      </c>
      <c r="D17" s="34" t="s">
        <v>420</v>
      </c>
      <c r="E17" s="68">
        <v>43358</v>
      </c>
      <c r="F17" s="68">
        <v>44651</v>
      </c>
      <c r="G17" s="8" t="s">
        <v>439</v>
      </c>
    </row>
    <row r="18" spans="1:7" ht="27.75" customHeight="1" x14ac:dyDescent="0.25">
      <c r="A18" s="34" t="s">
        <v>421</v>
      </c>
      <c r="B18" s="34" t="s">
        <v>385</v>
      </c>
      <c r="C18" s="34" t="s">
        <v>386</v>
      </c>
      <c r="D18" s="34" t="s">
        <v>442</v>
      </c>
      <c r="E18" s="68">
        <v>43731</v>
      </c>
      <c r="F18" s="68">
        <v>44651</v>
      </c>
      <c r="G18" s="8" t="s">
        <v>439</v>
      </c>
    </row>
    <row r="19" spans="1:7" ht="33.75" customHeight="1" x14ac:dyDescent="0.25">
      <c r="A19" s="34" t="s">
        <v>422</v>
      </c>
      <c r="B19" s="34" t="s">
        <v>385</v>
      </c>
      <c r="C19" s="34" t="s">
        <v>386</v>
      </c>
      <c r="D19" s="34" t="s">
        <v>423</v>
      </c>
      <c r="E19" s="68">
        <v>42917</v>
      </c>
      <c r="F19" s="68">
        <v>44742</v>
      </c>
      <c r="G19" s="8" t="s">
        <v>439</v>
      </c>
    </row>
    <row r="20" spans="1:7" ht="31.5" customHeight="1" x14ac:dyDescent="0.25">
      <c r="A20" s="34" t="s">
        <v>424</v>
      </c>
      <c r="B20" s="34" t="s">
        <v>385</v>
      </c>
      <c r="C20" s="34" t="s">
        <v>403</v>
      </c>
      <c r="D20" s="34" t="s">
        <v>425</v>
      </c>
      <c r="E20" s="68">
        <v>44013</v>
      </c>
      <c r="F20" s="68">
        <v>44742</v>
      </c>
      <c r="G20" s="8" t="s">
        <v>365</v>
      </c>
    </row>
    <row r="21" spans="1:7" ht="28.5" customHeight="1" x14ac:dyDescent="0.25">
      <c r="A21" s="34" t="s">
        <v>426</v>
      </c>
      <c r="B21" s="34" t="s">
        <v>385</v>
      </c>
      <c r="C21" s="34" t="s">
        <v>427</v>
      </c>
      <c r="D21" s="34" t="s">
        <v>428</v>
      </c>
      <c r="E21" s="68">
        <v>44073</v>
      </c>
      <c r="F21" s="68">
        <v>44802</v>
      </c>
      <c r="G21" s="67" t="s">
        <v>374</v>
      </c>
    </row>
    <row r="22" spans="1:7" ht="30" customHeight="1" x14ac:dyDescent="0.25">
      <c r="A22" s="34" t="s">
        <v>429</v>
      </c>
      <c r="B22" s="34" t="s">
        <v>411</v>
      </c>
      <c r="C22" s="34" t="s">
        <v>430</v>
      </c>
      <c r="D22" s="34" t="s">
        <v>431</v>
      </c>
      <c r="E22" s="68">
        <v>44044</v>
      </c>
      <c r="F22" s="68">
        <v>45230</v>
      </c>
      <c r="G22" s="67" t="s">
        <v>356</v>
      </c>
    </row>
    <row r="23" spans="1:7" ht="21" customHeight="1" x14ac:dyDescent="0.25">
      <c r="A23" s="34" t="s">
        <v>432</v>
      </c>
      <c r="B23" s="34" t="s">
        <v>411</v>
      </c>
      <c r="C23" s="34" t="s">
        <v>395</v>
      </c>
      <c r="D23" s="34" t="s">
        <v>433</v>
      </c>
      <c r="E23" s="68">
        <v>44044</v>
      </c>
      <c r="F23" s="68">
        <v>44865</v>
      </c>
      <c r="G23" s="67" t="s">
        <v>356</v>
      </c>
    </row>
    <row r="24" spans="1:7" ht="31.5" customHeight="1" x14ac:dyDescent="0.25">
      <c r="A24" s="34" t="s">
        <v>434</v>
      </c>
      <c r="B24" s="34" t="s">
        <v>411</v>
      </c>
      <c r="C24" s="34" t="s">
        <v>395</v>
      </c>
      <c r="D24" s="34" t="s">
        <v>435</v>
      </c>
      <c r="E24" s="68">
        <v>44044</v>
      </c>
      <c r="F24" s="68">
        <v>44865</v>
      </c>
      <c r="G24" s="67" t="s">
        <v>356</v>
      </c>
    </row>
    <row r="25" spans="1:7" x14ac:dyDescent="0.25">
      <c r="G2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Federal &amp; State Grants 2021</vt:lpstr>
      <vt:lpstr>Federal &amp; State Grants 2020</vt:lpstr>
      <vt:lpstr>USDA-ARS Funding by Location</vt:lpstr>
      <vt:lpstr>USDA-ARS Projects by Location</vt:lpstr>
      <vt:lpstr>USDA-ARS Research Agreements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portia</dc:creator>
  <cp:lastModifiedBy>Donnell Brown</cp:lastModifiedBy>
  <cp:lastPrinted>2020-07-13T21:03:37Z</cp:lastPrinted>
  <dcterms:created xsi:type="dcterms:W3CDTF">2020-07-13T18:02:03Z</dcterms:created>
  <dcterms:modified xsi:type="dcterms:W3CDTF">2021-12-15T21:13:29Z</dcterms:modified>
</cp:coreProperties>
</file>